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4_財政・理財\03財政\08財政状況一覧表等\01財政状況資料集\H30決算\04ホームページ用データ（1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2" i="12" l="1"/>
  <c r="CW102" i="12"/>
  <c r="CR102" i="12"/>
  <c r="AU88" i="12"/>
  <c r="AP88" i="12"/>
  <c r="AU63" i="12"/>
  <c r="AP63" i="12"/>
  <c r="AF63" i="12"/>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W35" i="10"/>
  <c r="BW36"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<sst xmlns="http://schemas.openxmlformats.org/spreadsheetml/2006/main" count="1110" uniqueCount="608">
  <si>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</si>
  <si>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</si>
  <si>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</si>
  <si>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</si>
  <si>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</si>
  <si>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</si>
  <si>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</si>
  <si>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</si>
  <si>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</si>
  <si>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</si>
  <si>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</si>
  <si>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</si>
  <si>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</si>
  <si>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</si>
  <si>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</si>
  <si>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</si>
  <si>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</si>
  <si>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</si>
  <si>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</si>
  <si>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</si>
  <si>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</si>
  <si>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</si>
  <si>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</si>
  <si>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</si>
  <si>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</si>
  <si>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</si>
  <si>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</si>
  <si>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</si>
  <si>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</si>
  <si>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</si>
  <si>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</si>
  <si>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</si>
  <si>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</si>
  <si>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</si>
  <si>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</si>
  <si>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</si>
  <si>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</si>
  <si>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</si>
  <si>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</si>
  <si>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</si>
  <si>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</si>
  <si>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</si>
  <si>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</si>
  <si>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</si>
  <si>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</si>
  <si>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</si>
  <si>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</si>
  <si>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</si>
  <si>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</si>
  <si>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</si>
  <si>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</si>
  <si>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</si>
  <si>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</si>
  <si>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</si>
  <si>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</si>
  <si>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</si>
  <si>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</si>
  <si>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</si>
  <si>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</si>
  <si>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</si>
  <si>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</si>
  <si>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</si>
  <si>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</si>
  <si>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</si>
  <si>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</si>
  <si>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</si>
  <si>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</si>
  <si>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</si>
  <si>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</si>
  <si>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</si>
  <si>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</si>
  <si>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</si>
  <si>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</si>
  <si>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</si>
  <si>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</si>
  <si>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</si>
  <si>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</si>
  <si>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</si>
  <si>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</si>
  <si>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</si>
  <si>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</si>
  <si>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</si>
  <si>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</si>
  <si>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</si>
  <si>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</si>
  <si>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</si>
  <si>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</si>
  <si>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</si>
  <si>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</si>
  <si>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</si>
  <si>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</si>
  <si>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</si>
  <si>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</si>
  <si>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</si>
  <si>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</si>
  <si>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</si>
  <si>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</si>
  <si>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</si>
  <si>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土庄町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</si>
  <si>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</si>
  <si>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</si>
  <si>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</si>
  <si>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</si>
  <si>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</si>
  <si>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</si>
  <si>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</si>
  <si>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</si>
  <si>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</si>
  <si>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</si>
  <si>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</si>
  <si>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</si>
  <si>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</si>
  <si>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</si>
  <si>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</si>
  <si>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</si>
  <si>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</si>
  <si>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</si>
  <si>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</si>
  <si>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</si>
  <si>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</si>
  <si>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</si>
  <si>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</si>
  <si>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</si>
  <si>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</si>
  <si>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</si>
  <si>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</si>
  <si>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</si>
  <si>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</si>
  <si>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</si>
  <si>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</si>
  <si>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</si>
  <si>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</si>
  <si>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</si>
  <si>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</si>
  <si>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</si>
  <si>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</si>
  <si>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</si>
  <si>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</si>
  <si>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</si>
  <si>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</si>
  <si>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</si>
  <si>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</si>
  <si>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</si>
  <si>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</si>
  <si>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</si>
  <si>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</si>
  <si>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</si>
  <si>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</si>
  <si>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</si>
  <si>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</si>
  <si>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</si>
  <si>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</si>
  <si>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</si>
  <si>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</si>
  <si>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宅地造成事業特別会計</t>
    <phoneticPr fontId="5"/>
  </si>
  <si>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</si>
  <si>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</si>
  <si>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</si>
  <si>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</si>
  <si>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</si>
  <si>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</si>
  <si>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</si>
  <si>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</si>
  <si>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</si>
  <si>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</si>
  <si>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</si>
  <si>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</si>
  <si>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</si>
  <si>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</si>
  <si>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</si>
  <si>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</si>
  <si>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</si>
  <si>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</si>
  <si>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</si>
  <si>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</si>
  <si>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</si>
  <si>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</si>
  <si>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</si>
  <si>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</si>
  <si>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</si>
  <si>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</si>
  <si>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</si>
  <si>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</si>
  <si>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</si>
  <si>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</si>
  <si>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</si>
  <si>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</si>
  <si>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</si>
  <si>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</si>
  <si>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</si>
  <si>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</si>
  <si>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</si>
  <si>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</si>
  <si>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</si>
  <si>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</si>
  <si>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</si>
  <si>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</si>
  <si>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</si>
  <si>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</si>
  <si>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</si>
  <si>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</si>
  <si>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</si>
  <si>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</si>
  <si>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</si>
  <si>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</si>
  <si>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</si>
  <si>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</si>
  <si>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</si>
  <si>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</si>
  <si>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</si>
  <si>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</si>
  <si>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</si>
  <si>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</si>
  <si>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</si>
  <si>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香川県土庄町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</si>
  <si>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</si>
  <si>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</si>
  <si>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</si>
  <si>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</si>
  <si>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</si>
  <si>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</si>
  <si>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</si>
  <si>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</si>
  <si>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</si>
  <si>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</si>
  <si>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</si>
  <si>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</si>
  <si>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</si>
  <si>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</si>
  <si>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</si>
  <si>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</si>
  <si>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</si>
  <si>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</si>
  <si>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</si>
  <si>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</si>
  <si>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</si>
  <si>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</si>
  <si>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</si>
  <si>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</si>
  <si>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</si>
  <si>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</si>
  <si>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</si>
  <si>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</si>
  <si>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</si>
  <si>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</si>
  <si>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</si>
  <si>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</si>
  <si>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</si>
  <si>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</si>
  <si>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</si>
  <si>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</si>
  <si>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</si>
  <si>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</si>
  <si>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</si>
  <si>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</si>
  <si>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</si>
  <si>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</si>
  <si>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</si>
  <si>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</si>
  <si>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</si>
  <si>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</si>
  <si>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</si>
  <si>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</si>
  <si>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</si>
  <si>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</si>
  <si>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</si>
  <si>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</si>
  <si>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</si>
  <si>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</si>
  <si>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</si>
  <si>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</si>
  <si>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</si>
  <si>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</si>
  <si>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</si>
  <si>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</si>
  <si>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</si>
  <si>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</si>
  <si>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</si>
  <si>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</si>
  <si>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</si>
  <si>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</si>
  <si>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</si>
  <si>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</si>
  <si>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</si>
  <si>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</si>
  <si>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</si>
  <si>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</si>
  <si>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</si>
  <si>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</si>
  <si>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</si>
  <si>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</si>
  <si>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</si>
  <si>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</si>
  <si>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</si>
  <si>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</si>
  <si>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</si>
  <si>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</si>
  <si>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</si>
  <si>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</si>
  <si>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</si>
  <si>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</si>
  <si>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</si>
  <si>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</si>
  <si>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</si>
  <si>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</si>
  <si>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</si>
  <si>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</si>
  <si>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</si>
  <si>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</si>
  <si>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</si>
  <si>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</si>
  <si>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</si>
  <si>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</si>
  <si>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</si>
  <si>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</si>
  <si>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</si>
  <si>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</si>
  <si>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</si>
  <si>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</si>
  <si>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</si>
  <si>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</si>
  <si>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</si>
  <si>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</si>
  <si>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</si>
  <si>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</si>
  <si>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</si>
  <si>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</si>
  <si>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</si>
  <si>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</si>
  <si>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</si>
  <si>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</si>
  <si>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</si>
  <si>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</si>
  <si>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</si>
  <si>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</si>
  <si>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</si>
  <si>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</si>
  <si>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</si>
  <si>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</si>
  <si>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</si>
  <si>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</si>
  <si>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</si>
  <si>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</si>
  <si>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</si>
  <si>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</si>
  <si>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</si>
  <si>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</si>
  <si>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</si>
  <si>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</si>
  <si>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</si>
  <si>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</si>
  <si>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</si>
  <si>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</si>
  <si>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</si>
  <si>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</si>
  <si>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</si>
  <si>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</si>
  <si>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</si>
  <si>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</si>
  <si>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</si>
  <si>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</si>
  <si>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</si>
  <si>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</si>
  <si>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</si>
  <si>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香川県土庄町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</si>
  <si>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</si>
  <si>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</si>
  <si>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</si>
  <si>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</si>
  <si>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</si>
  <si>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</si>
  <si>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</si>
  <si>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</si>
  <si>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</si>
  <si>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</si>
  <si>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</si>
  <si>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</si>
  <si>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</si>
  <si>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</si>
  <si>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</si>
  <si>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</si>
  <si>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</si>
  <si>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</si>
  <si>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</si>
  <si>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</si>
  <si>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</si>
  <si>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</si>
  <si>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</si>
  <si>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</si>
  <si>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</si>
  <si>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</si>
  <si>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</si>
  <si>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</si>
  <si>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</si>
  <si>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</si>
  <si>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</si>
  <si>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</si>
  <si>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</si>
  <si>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</si>
  <si>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</si>
  <si>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</si>
  <si>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</si>
  <si>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福祉サービス事業特別会計</t>
    <phoneticPr fontId="5"/>
  </si>
  <si>
    <t>-</t>
    <phoneticPr fontId="5"/>
  </si>
  <si>
    <t>港湾整備事業特別会計</t>
    <phoneticPr fontId="5"/>
  </si>
  <si>
    <t>-</t>
    <phoneticPr fontId="5"/>
  </si>
  <si>
    <t>法非適用企業</t>
    <phoneticPr fontId="5"/>
  </si>
  <si>
    <t>農業集落排水事業特別会計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</si>
  <si>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</si>
  <si>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</si>
  <si>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</si>
  <si>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</si>
  <si>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</si>
  <si>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</si>
  <si>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</si>
  <si>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</si>
  <si>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</si>
  <si>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</si>
  <si>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</si>
  <si>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</si>
  <si>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</si>
  <si>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</si>
  <si>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</si>
  <si>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</si>
  <si>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</si>
  <si>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</si>
  <si>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</si>
  <si>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</si>
  <si>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</si>
  <si>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</si>
  <si>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</si>
  <si>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</si>
  <si>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</si>
  <si>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</si>
  <si>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</si>
  <si>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</si>
  <si>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</si>
  <si>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</si>
  <si>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</si>
  <si>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</si>
  <si>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</si>
  <si>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</si>
  <si>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</si>
  <si>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</si>
  <si>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</si>
  <si>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</si>
  <si>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</si>
  <si>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</si>
  <si>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</si>
  <si>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</si>
  <si>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</si>
  <si>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</si>
  <si>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</si>
  <si>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</si>
  <si>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</si>
  <si>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</si>
  <si>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</si>
  <si>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</si>
  <si>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</si>
  <si>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</si>
  <si>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</si>
  <si>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</si>
  <si>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</si>
  <si>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</si>
  <si>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</si>
  <si>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</si>
  <si>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</si>
  <si>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</si>
  <si>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</si>
  <si>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</si>
  <si>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</si>
  <si>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</si>
  <si>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</si>
  <si>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後期高齢者医療事業特別会計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</si>
  <si>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</si>
  <si>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</si>
  <si>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</si>
  <si>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</si>
  <si>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</si>
  <si>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</si>
  <si>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</si>
  <si>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</si>
  <si>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</si>
  <si>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</si>
  <si>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</si>
  <si>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</si>
  <si>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</si>
  <si>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</si>
  <si>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</si>
  <si>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</si>
  <si>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</si>
  <si>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</si>
  <si>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</si>
  <si>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</si>
  <si>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</si>
  <si>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</si>
  <si>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</si>
  <si>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</si>
  <si>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</si>
  <si>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</si>
  <si>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</si>
  <si>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</si>
  <si>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</si>
  <si>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</si>
  <si>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</si>
  <si>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</si>
  <si>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</si>
  <si>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</si>
  <si>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</si>
  <si>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</si>
  <si>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</si>
  <si>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</si>
  <si>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</si>
  <si>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</si>
  <si>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</si>
  <si>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</si>
  <si>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</si>
  <si>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</si>
  <si>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</si>
  <si>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</si>
  <si>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</si>
  <si>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</si>
  <si>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</si>
  <si>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</si>
  <si>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</si>
  <si>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</si>
  <si>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</si>
  <si>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</si>
  <si>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</si>
  <si>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</si>
  <si>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</si>
  <si>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</si>
  <si>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</si>
  <si>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</si>
  <si>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</si>
  <si>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</si>
  <si>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</si>
  <si>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</si>
  <si>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</si>
  <si>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</si>
  <si>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</si>
  <si>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</si>
  <si>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</si>
  <si>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</si>
  <si>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</si>
  <si>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</si>
  <si>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</si>
  <si>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</si>
  <si>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</si>
  <si>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</si>
  <si>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</si>
  <si>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</si>
  <si>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</si>
  <si>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</si>
  <si>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</si>
  <si>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</si>
  <si>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</si>
  <si>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</si>
  <si>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</si>
  <si>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</si>
  <si>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</si>
  <si>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</si>
  <si>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</si>
  <si>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16.72</t>
  </si>
  <si>
    <t>▲ 1.17</t>
  </si>
  <si>
    <t>▲ 3.86</t>
  </si>
  <si>
    <t>▲ 7.42</t>
  </si>
  <si>
    <t>宅地造成事業特別会計</t>
  </si>
  <si>
    <t>▲ 0.05</t>
  </si>
  <si>
    <t>▲ 0.04</t>
  </si>
  <si>
    <t>▲ 0.00</t>
  </si>
  <si>
    <t>一般会計</t>
  </si>
  <si>
    <t>国民健康保険事業特別会計</t>
  </si>
  <si>
    <t>介護保険事業特別会計</t>
  </si>
  <si>
    <t>後期高齢者医療事業特別会計</t>
  </si>
  <si>
    <t>福祉サービス事業特別会計</t>
  </si>
  <si>
    <t>港湾整備事業特別会計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</si>
  <si>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</si>
  <si>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</si>
  <si>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</si>
  <si>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</si>
  <si>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</si>
  <si>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</si>
  <si>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</si>
  <si>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</si>
  <si>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</si>
  <si>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小豆地区広域行政事務組合（一般会計）</t>
    <rPh sb="0" eb="2">
      <t>ショウズ</t>
    </rPh>
    <rPh sb="2" eb="4">
      <t>チク</t>
    </rPh>
    <rPh sb="4" eb="6">
      <t>コウイキ</t>
    </rPh>
    <rPh sb="6" eb="8">
      <t>ギョウセイ</t>
    </rPh>
    <rPh sb="8" eb="10">
      <t>ジム</t>
    </rPh>
    <rPh sb="10" eb="12">
      <t>クミアイ</t>
    </rPh>
    <rPh sb="13" eb="15">
      <t>イッパン</t>
    </rPh>
    <rPh sb="15" eb="17">
      <t>カイケイ</t>
    </rPh>
    <phoneticPr fontId="2"/>
  </si>
  <si>
    <t>小豆地区広域行政事務組合（広域連携事業基金）</t>
    <rPh sb="0" eb="2">
      <t>ショウズ</t>
    </rPh>
    <rPh sb="2" eb="4">
      <t>チク</t>
    </rPh>
    <rPh sb="4" eb="6">
      <t>コウイキ</t>
    </rPh>
    <rPh sb="6" eb="8">
      <t>ギョウセイ</t>
    </rPh>
    <rPh sb="8" eb="10">
      <t>ジム</t>
    </rPh>
    <rPh sb="10" eb="12">
      <t>クミアイ</t>
    </rPh>
    <rPh sb="13" eb="15">
      <t>コウイキ</t>
    </rPh>
    <rPh sb="15" eb="17">
      <t>レンケイ</t>
    </rPh>
    <rPh sb="17" eb="19">
      <t>ジギョウ</t>
    </rPh>
    <rPh sb="19" eb="21">
      <t>キキン</t>
    </rPh>
    <phoneticPr fontId="2"/>
  </si>
  <si>
    <t>小豆地区広域行政事務組合（介護サービス事業）</t>
    <rPh sb="0" eb="2">
      <t>ショウズ</t>
    </rPh>
    <rPh sb="2" eb="4">
      <t>チク</t>
    </rPh>
    <rPh sb="4" eb="6">
      <t>コウイキ</t>
    </rPh>
    <rPh sb="6" eb="8">
      <t>ギョウセイ</t>
    </rPh>
    <rPh sb="8" eb="10">
      <t>ジム</t>
    </rPh>
    <rPh sb="10" eb="12">
      <t>クミアイ</t>
    </rPh>
    <rPh sb="13" eb="15">
      <t>カイゴ</t>
    </rPh>
    <rPh sb="19" eb="21">
      <t>ジギョウ</t>
    </rPh>
    <phoneticPr fontId="2"/>
  </si>
  <si>
    <t>香川県市町総合事務組合（一般会計）</t>
    <rPh sb="0" eb="3">
      <t>カガワケン</t>
    </rPh>
    <rPh sb="3" eb="5">
      <t>シチョウ</t>
    </rPh>
    <rPh sb="5" eb="7">
      <t>ソウゴウ</t>
    </rPh>
    <rPh sb="7" eb="9">
      <t>ジム</t>
    </rPh>
    <rPh sb="9" eb="11">
      <t>クミアイ</t>
    </rPh>
    <rPh sb="12" eb="14">
      <t>イッパン</t>
    </rPh>
    <rPh sb="14" eb="16">
      <t>カイケイ</t>
    </rPh>
    <phoneticPr fontId="2"/>
  </si>
  <si>
    <t>伝法川防災溜池事業組合（一般会計）</t>
    <rPh sb="0" eb="2">
      <t>デンポウ</t>
    </rPh>
    <rPh sb="2" eb="3">
      <t>ガワ</t>
    </rPh>
    <rPh sb="3" eb="5">
      <t>ボウサイ</t>
    </rPh>
    <rPh sb="5" eb="7">
      <t>タメイケ</t>
    </rPh>
    <rPh sb="7" eb="9">
      <t>ジギョウ</t>
    </rPh>
    <rPh sb="9" eb="11">
      <t>クミアイ</t>
    </rPh>
    <rPh sb="12" eb="14">
      <t>イッパン</t>
    </rPh>
    <rPh sb="14" eb="16">
      <t>カイケイ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</si>
  <si>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</si>
  <si>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</si>
  <si>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小豆島中央病院企業団（病院事業）</t>
    <rPh sb="0" eb="3">
      <t>ショウドシマ</t>
    </rPh>
    <rPh sb="3" eb="5">
      <t>チュウオウ</t>
    </rPh>
    <rPh sb="5" eb="7">
      <t>ビョウイン</t>
    </rPh>
    <rPh sb="7" eb="9">
      <t>キギョウ</t>
    </rPh>
    <rPh sb="9" eb="10">
      <t>ダン</t>
    </rPh>
    <rPh sb="11" eb="13">
      <t>ビョウイン</t>
    </rPh>
    <rPh sb="13" eb="15">
      <t>ジギョウ</t>
    </rPh>
    <phoneticPr fontId="2"/>
  </si>
  <si>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</si>
  <si>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法適用企業</t>
    <rPh sb="0" eb="1">
      <t>ホウ</t>
    </rPh>
    <rPh sb="1" eb="3">
      <t>テキヨウ</t>
    </rPh>
    <rPh sb="3" eb="5">
      <t>キギョウ</t>
    </rPh>
    <phoneticPr fontId="2"/>
  </si>
  <si>
    <t>土庄町土地開発公社</t>
    <rPh sb="0" eb="3">
      <t>トノショウチョウ</t>
    </rPh>
    <rPh sb="3" eb="5">
      <t>トチ</t>
    </rPh>
    <rPh sb="5" eb="7">
      <t>カイハツ</t>
    </rPh>
    <rPh sb="7" eb="9">
      <t>コウシャ</t>
    </rPh>
    <phoneticPr fontId="2"/>
  </si>
  <si>
    <t>〇</t>
    <phoneticPr fontId="2"/>
  </si>
  <si>
    <t>（株）小豆島オリーブバス</t>
    <rPh sb="0" eb="3">
      <t>カブ</t>
    </rPh>
    <rPh sb="3" eb="6">
      <t>ショウドシマ</t>
    </rPh>
    <phoneticPr fontId="2"/>
  </si>
  <si>
    <t>（一財）小豆島北部みらい</t>
    <rPh sb="1" eb="2">
      <t>イチ</t>
    </rPh>
    <rPh sb="2" eb="3">
      <t>ザイ</t>
    </rPh>
    <rPh sb="4" eb="7">
      <t>ショウドシマ</t>
    </rPh>
    <rPh sb="7" eb="9">
      <t>ホクブ</t>
    </rPh>
    <phoneticPr fontId="2"/>
  </si>
  <si>
    <t>庁舎建設基金</t>
    <rPh sb="0" eb="2">
      <t>チョウシャ</t>
    </rPh>
    <rPh sb="2" eb="4">
      <t>ケンセツ</t>
    </rPh>
    <rPh sb="4" eb="6">
      <t>キキン</t>
    </rPh>
    <phoneticPr fontId="2"/>
  </si>
  <si>
    <t>地域福祉基金</t>
    <rPh sb="0" eb="2">
      <t>チイキ</t>
    </rPh>
    <rPh sb="2" eb="4">
      <t>フクシ</t>
    </rPh>
    <rPh sb="4" eb="6">
      <t>キキン</t>
    </rPh>
    <phoneticPr fontId="2"/>
  </si>
  <si>
    <t>観光振興基金</t>
    <rPh sb="0" eb="2">
      <t>カンコウ</t>
    </rPh>
    <rPh sb="2" eb="4">
      <t>シンコウ</t>
    </rPh>
    <rPh sb="4" eb="6">
      <t>キキン</t>
    </rPh>
    <phoneticPr fontId="2"/>
  </si>
  <si>
    <t>豊かなふるさとづくり基金</t>
    <rPh sb="0" eb="1">
      <t>ユタ</t>
    </rPh>
    <rPh sb="10" eb="12">
      <t>キキン</t>
    </rPh>
    <phoneticPr fontId="2"/>
  </si>
  <si>
    <t>教育・保育基金</t>
    <rPh sb="0" eb="2">
      <t>キョウイク</t>
    </rPh>
    <rPh sb="3" eb="5">
      <t>ホイク</t>
    </rPh>
    <rPh sb="5" eb="7">
      <t>キキン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</si>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</sst>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75972</c:v>
                </c:pt>
                <c:pt idx="2">
                  <c:v>79466</c:v>
                </c:pt>
                <c:pt idx="3">
                  <c:v>90072</c:v>
                </c:pt>
                <c:pt idx="4">
                  <c:v>88328</c:v>
                </c:pt>
              </c:numCache>
            </c:numRef>
          </c:val>
          <c:smooth val="0"/>
          <c:extLst xmlns:c16r2="http://schemas.microsoft.com/office/drawing/2015/06/chart">
            <c:ext xmlns:c16="http://schemas.microsoft.com/office/drawing/2014/chart" uri="{C3380CC4-5D6E-409C-BE32-E72D297353CC}">
              <c16:uniqueId val="{00000000-432F-4CB6-9F2F-C01AB499BF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130073</c:v>
                </c:pt>
                <c:pt idx="1">
                  <c:v>61331</c:v>
                </c:pt>
                <c:pt idx="2">
                  <c:v>72907</c:v>
                </c:pt>
                <c:pt idx="3">
                  <c:v>92401</c:v>
                </c:pt>
                <c:pt idx="4">
                  <c:v>117710</c:v>
                </c:pt>
              </c:numCache>
            </c:numRef>
          </c:val>
          <c:smooth val="0"/>
          <c:extLst xmlns:c16r2="http://schemas.microsoft.com/office/drawing/2015/06/chart">
            <c:ext xmlns:c16="http://schemas.microsoft.com/office/drawing/2014/chart" uri="{C3380CC4-5D6E-409C-BE32-E72D297353CC}">
              <c16:uniqueId val="{00000001-432F-4CB6-9F2F-C01AB499BF10}"/>
            </c:ext>
          </c:extLst>
        </c:ser>
        <c:dLbls>
          <c:showLegendKey val="0"/>
          <c:showVal val="0"/>
          <c:showCatName val="0"/>
          <c:showSerName val="0"/>
          <c:showPercent val="0"/>
          <c:showBubbleSize val="0"/>
        </c:dLbls>
        <c:marker val="1"/>
        <c:smooth val="0"/>
        <c:axId val="144314152"/>
        <c:axId val="223742840"/>
      </c:lineChart>
      <c:catAx>
        <c:axId val="144314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742840"/>
        <c:crosses val="autoZero"/>
        <c:auto val="1"/>
        <c:lblAlgn val="ctr"/>
        <c:lblOffset val="100"/>
        <c:tickLblSkip val="1"/>
        <c:tickMarkSkip val="1"/>
        <c:noMultiLvlLbl val="0"/>
      </c:catAx>
      <c:valAx>
        <c:axId val="2237428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314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7.33</c:v>
                </c:pt>
                <c:pt idx="1">
                  <c:v>10.34</c:v>
                </c:pt>
                <c:pt idx="2">
                  <c:v>9.2100000000000009</c:v>
                </c:pt>
                <c:pt idx="3">
                  <c:v>10.130000000000001</c:v>
                </c:pt>
                <c:pt idx="4">
                  <c:v>10.89</c:v>
                </c:pt>
              </c:numCache>
            </c:numRef>
          </c:val>
          <c:extLst xmlns:c16r2="http://schemas.microsoft.com/office/drawing/2015/06/chart">
            <c:ext xmlns:c16="http://schemas.microsoft.com/office/drawing/2014/chart" uri="{C3380CC4-5D6E-409C-BE32-E72D297353CC}">
              <c16:uniqueId val="{00000000-B1F8-46C4-B8EF-5A8715B7EE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45.95</c:v>
                </c:pt>
                <c:pt idx="1">
                  <c:v>47.48</c:v>
                </c:pt>
                <c:pt idx="2">
                  <c:v>53.26</c:v>
                </c:pt>
                <c:pt idx="3">
                  <c:v>53.85</c:v>
                </c:pt>
                <c:pt idx="4">
                  <c:v>49.49</c:v>
                </c:pt>
              </c:numCache>
            </c:numRef>
          </c:val>
          <c:extLst xmlns:c16r2="http://schemas.microsoft.com/office/drawing/2015/06/chart">
            <c:ext xmlns:c16="http://schemas.microsoft.com/office/drawing/2014/chart" uri="{C3380CC4-5D6E-409C-BE32-E72D297353CC}">
              <c16:uniqueId val="{00000001-B1F8-46C4-B8EF-5A8715B7EE6B}"/>
            </c:ext>
          </c:extLst>
        </c:ser>
        <c:dLbls>
          <c:showLegendKey val="0"/>
          <c:showVal val="0"/>
          <c:showCatName val="0"/>
          <c:showSerName val="0"/>
          <c:showPercent val="0"/>
          <c:showBubbleSize val="0"/>
        </c:dLbls>
        <c:gapWidth val="250"/>
        <c:overlap val="100"/>
        <c:axId val="223742448"/>
        <c:axId val="223743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-16.72</c:v>
                </c:pt>
                <c:pt idx="1">
                  <c:v>3.4</c:v>
                </c:pt>
                <c:pt idx="2">
                  <c:v>-1.17</c:v>
                </c:pt>
                <c:pt idx="3">
                  <c:v>-3.86</c:v>
                </c:pt>
                <c:pt idx="4">
                  <c:v>-7.42</c:v>
                </c:pt>
              </c:numCache>
            </c:numRef>
          </c:val>
          <c:smooth val="0"/>
          <c:extLst xmlns:c16r2="http://schemas.microsoft.com/office/drawing/2015/06/chart">
            <c:ext xmlns:c16="http://schemas.microsoft.com/office/drawing/2014/chart" uri="{C3380CC4-5D6E-409C-BE32-E72D297353CC}">
              <c16:uniqueId val="{00000002-B1F8-46C4-B8EF-5A8715B7EE6B}"/>
            </c:ext>
          </c:extLst>
        </c:ser>
        <c:dLbls>
          <c:showLegendKey val="0"/>
          <c:showVal val="0"/>
          <c:showCatName val="0"/>
          <c:showSerName val="0"/>
          <c:showPercent val="0"/>
          <c:showBubbleSize val="0"/>
        </c:dLbls>
        <c:marker val="1"/>
        <c:smooth val="0"/>
        <c:axId val="223742448"/>
        <c:axId val="223743624"/>
      </c:lineChart>
      <c:catAx>
        <c:axId val="22374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3743624"/>
        <c:crosses val="autoZero"/>
        <c:auto val="1"/>
        <c:lblAlgn val="ctr"/>
        <c:lblOffset val="100"/>
        <c:tickLblSkip val="1"/>
        <c:tickMarkSkip val="1"/>
        <c:noMultiLvlLbl val="0"/>
      </c:catAx>
      <c:valAx>
        <c:axId val="223743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74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31.22</c:v>
                </c:pt>
                <c:pt idx="2">
                  <c:v>#N/A</c:v>
                </c:pt>
                <c:pt idx="3">
                  <c:v>26.66</c:v>
                </c:pt>
                <c:pt idx="4">
                  <c:v>#N/A</c:v>
                </c:pt>
                <c:pt idx="5">
                  <c:v>18.16</c:v>
                </c:pt>
                <c:pt idx="6">
                  <c:v>#N/A</c:v>
                </c:pt>
                <c:pt idx="7">
                  <c:v>16.579999999999998</c:v>
                </c:pt>
                <c:pt idx="8">
                  <c:v>0</c:v>
                </c:pt>
                <c:pt idx="9">
                  <c:v>0</c:v>
                </c:pt>
              </c:numCache>
            </c:numRef>
          </c:val>
          <c:extLst xmlns:c16r2="http://schemas.microsoft.com/office/drawing/2015/06/chart">
            <c:ext xmlns:c16="http://schemas.microsoft.com/office/drawing/2014/chart" uri="{C3380CC4-5D6E-409C-BE32-E72D297353CC}">
              <c16:uniqueId val="{00000000-36CB-4E92-ABC0-A760AD6D18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6CB-4E92-ABC0-A760AD6D1833}"/>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6CB-4E92-ABC0-A760AD6D1833}"/>
            </c:ext>
          </c:extLst>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6CB-4E92-ABC0-A760AD6D1833}"/>
            </c:ext>
          </c:extLst>
        </c:ser>
        <c:ser>
          <c:idx val="4"/>
          <c:order val="4"/>
          <c:tx>
            <c:strRef>
              <c:f>データシート!$A$31</c:f>
              <c:strCache>
                <c:ptCount val="1"/>
                <c:pt idx="0">
                  <c:v>福祉サービス事業特別会計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36CB-4E92-ABC0-A760AD6D1833}"/>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36CB-4E92-ABC0-A760AD6D183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c:v>
                </c:pt>
                <c:pt idx="2">
                  <c:v>#N/A</c:v>
                </c:pt>
                <c:pt idx="3">
                  <c:v>1.47</c:v>
                </c:pt>
                <c:pt idx="4">
                  <c:v>#N/A</c:v>
                </c:pt>
                <c:pt idx="5">
                  <c:v>0.83</c:v>
                </c:pt>
                <c:pt idx="6">
                  <c:v>#N/A</c:v>
                </c:pt>
                <c:pt idx="7">
                  <c:v>1.72</c:v>
                </c:pt>
                <c:pt idx="8">
                  <c:v>#N/A</c:v>
                </c:pt>
                <c:pt idx="9">
                  <c:v>1.58</c:v>
                </c:pt>
              </c:numCache>
            </c:numRef>
          </c:val>
          <c:extLst xmlns:c16r2="http://schemas.microsoft.com/office/drawing/2015/06/chart">
            <c:ext xmlns:c16="http://schemas.microsoft.com/office/drawing/2014/chart" uri="{C3380CC4-5D6E-409C-BE32-E72D297353CC}">
              <c16:uniqueId val="{00000006-36CB-4E92-ABC0-A760AD6D183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2.5499999999999998</c:v>
                </c:pt>
                <c:pt idx="2">
                  <c:v>#N/A</c:v>
                </c:pt>
                <c:pt idx="3">
                  <c:v>2.85</c:v>
                </c:pt>
                <c:pt idx="4">
                  <c:v>#N/A</c:v>
                </c:pt>
                <c:pt idx="5">
                  <c:v>2.83</c:v>
                </c:pt>
                <c:pt idx="6">
                  <c:v>#N/A</c:v>
                </c:pt>
                <c:pt idx="7">
                  <c:v>2.2999999999999998</c:v>
                </c:pt>
                <c:pt idx="8">
                  <c:v>#N/A</c:v>
                </c:pt>
                <c:pt idx="9">
                  <c:v>1.84</c:v>
                </c:pt>
              </c:numCache>
            </c:numRef>
          </c:val>
          <c:extLst xmlns:c16r2="http://schemas.microsoft.com/office/drawing/2015/06/chart">
            <c:ext xmlns:c16="http://schemas.microsoft.com/office/drawing/2014/chart" uri="{C3380CC4-5D6E-409C-BE32-E72D297353CC}">
              <c16:uniqueId val="{00000007-36CB-4E92-ABC0-A760AD6D183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7.33</c:v>
                </c:pt>
                <c:pt idx="2">
                  <c:v>#N/A</c:v>
                </c:pt>
                <c:pt idx="3">
                  <c:v>10.34</c:v>
                </c:pt>
                <c:pt idx="4">
                  <c:v>#N/A</c:v>
                </c:pt>
                <c:pt idx="5">
                  <c:v>9.1999999999999993</c:v>
                </c:pt>
                <c:pt idx="6">
                  <c:v>#N/A</c:v>
                </c:pt>
                <c:pt idx="7">
                  <c:v>10.130000000000001</c:v>
                </c:pt>
                <c:pt idx="8">
                  <c:v>#N/A</c:v>
                </c:pt>
                <c:pt idx="9">
                  <c:v>10.89</c:v>
                </c:pt>
              </c:numCache>
            </c:numRef>
          </c:val>
          <c:extLst xmlns:c16r2="http://schemas.microsoft.com/office/drawing/2015/06/chart">
            <c:ext xmlns:c16="http://schemas.microsoft.com/office/drawing/2014/chart" uri="{C3380CC4-5D6E-409C-BE32-E72D297353CC}">
              <c16:uniqueId val="{00000008-36CB-4E92-ABC0-A760AD6D1833}"/>
            </c:ext>
          </c:extLst>
        </c:ser>
        <c:ser>
          <c:idx val="9"/>
          <c:order val="9"/>
          <c:tx>
            <c:strRef>
              <c:f>データシート!$A$36</c:f>
              <c:strCache>
                <c:ptCount val="1"/>
                <c:pt idx="0">
                  <c:v>宅地造成事業特別会計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0.05</c:v>
                </c:pt>
                <c:pt idx="1">
                  <c:v>#N/A</c:v>
                </c:pt>
                <c:pt idx="2">
                  <c:v>0.05</c:v>
                </c:pt>
                <c:pt idx="3">
                  <c:v>#N/A</c:v>
                </c:pt>
                <c:pt idx="4">
                  <c:v>0.04</c:v>
                </c:pt>
                <c:pt idx="5">
                  <c:v>#N/A</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9-36CB-4E92-ABC0-A760AD6D1833}"/>
            </c:ext>
          </c:extLst>
        </c:ser>
        <c:dLbls>
          <c:showLegendKey val="0"/>
          <c:showVal val="0"/>
          <c:showCatName val="0"/>
          <c:showSerName val="0"/>
          <c:showPercent val="0"/>
          <c:showBubbleSize val="0"/>
        </c:dLbls>
        <c:gapWidth val="150"/>
        <c:overlap val="100"/>
        <c:axId val="223744408"/>
        <c:axId val="223744800"/>
      </c:barChart>
      <c:catAx>
        <c:axId val="223744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744800"/>
        <c:crosses val="autoZero"/>
        <c:auto val="1"/>
        <c:lblAlgn val="ctr"/>
        <c:lblOffset val="100"/>
        <c:tickLblSkip val="1"/>
        <c:tickMarkSkip val="1"/>
        <c:noMultiLvlLbl val="0"/>
      </c:catAx>
      <c:valAx>
        <c:axId val="22374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744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626</c:v>
                </c:pt>
                <c:pt idx="5">
                  <c:v>630</c:v>
                </c:pt>
                <c:pt idx="8">
                  <c:v>661</c:v>
                </c:pt>
                <c:pt idx="11">
                  <c:v>653</c:v>
                </c:pt>
                <c:pt idx="14">
                  <c:v>709</c:v>
                </c:pt>
              </c:numCache>
            </c:numRef>
          </c:val>
          <c:extLst xmlns:c16r2="http://schemas.microsoft.com/office/drawing/2015/06/chart">
            <c:ext xmlns:c16="http://schemas.microsoft.com/office/drawing/2014/chart" uri="{C3380CC4-5D6E-409C-BE32-E72D297353CC}">
              <c16:uniqueId val="{00000000-B0BA-493E-A425-85B64BE2F9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0BA-493E-A425-85B64BE2F9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9</c:v>
                </c:pt>
                <c:pt idx="6">
                  <c:v>6</c:v>
                </c:pt>
                <c:pt idx="9">
                  <c:v>4</c:v>
                </c:pt>
                <c:pt idx="12">
                  <c:v>3</c:v>
                </c:pt>
              </c:numCache>
            </c:numRef>
          </c:val>
          <c:extLst xmlns:c16r2="http://schemas.microsoft.com/office/drawing/2015/06/chart">
            <c:ext xmlns:c16="http://schemas.microsoft.com/office/drawing/2014/chart" uri="{C3380CC4-5D6E-409C-BE32-E72D297353CC}">
              <c16:uniqueId val="{00000002-B0BA-493E-A425-85B64BE2F9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33</c:v>
                </c:pt>
                <c:pt idx="3">
                  <c:v>37</c:v>
                </c:pt>
                <c:pt idx="6">
                  <c:v>35</c:v>
                </c:pt>
                <c:pt idx="9">
                  <c:v>58</c:v>
                </c:pt>
                <c:pt idx="12">
                  <c:v>121</c:v>
                </c:pt>
              </c:numCache>
            </c:numRef>
          </c:val>
          <c:extLst xmlns:c16r2="http://schemas.microsoft.com/office/drawing/2015/06/chart">
            <c:ext xmlns:c16="http://schemas.microsoft.com/office/drawing/2014/chart" uri="{C3380CC4-5D6E-409C-BE32-E72D297353CC}">
              <c16:uniqueId val="{00000003-B0BA-493E-A425-85B64BE2F9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65</c:v>
                </c:pt>
                <c:pt idx="3">
                  <c:v>62</c:v>
                </c:pt>
                <c:pt idx="6">
                  <c:v>19</c:v>
                </c:pt>
                <c:pt idx="9">
                  <c:v>18</c:v>
                </c:pt>
                <c:pt idx="12">
                  <c:v>15</c:v>
                </c:pt>
              </c:numCache>
            </c:numRef>
          </c:val>
          <c:extLst xmlns:c16r2="http://schemas.microsoft.com/office/drawing/2015/06/chart">
            <c:ext xmlns:c16="http://schemas.microsoft.com/office/drawing/2014/chart" uri="{C3380CC4-5D6E-409C-BE32-E72D297353CC}">
              <c16:uniqueId val="{00000004-B0BA-493E-A425-85B64BE2F9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0BA-493E-A425-85B64BE2F9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0BA-493E-A425-85B64BE2F9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798</c:v>
                </c:pt>
                <c:pt idx="3">
                  <c:v>776</c:v>
                </c:pt>
                <c:pt idx="6">
                  <c:v>864</c:v>
                </c:pt>
                <c:pt idx="9">
                  <c:v>837</c:v>
                </c:pt>
                <c:pt idx="12">
                  <c:v>904</c:v>
                </c:pt>
              </c:numCache>
            </c:numRef>
          </c:val>
          <c:extLst xmlns:c16r2="http://schemas.microsoft.com/office/drawing/2015/06/chart">
            <c:ext xmlns:c16="http://schemas.microsoft.com/office/drawing/2014/chart" uri="{C3380CC4-5D6E-409C-BE32-E72D297353CC}">
              <c16:uniqueId val="{00000007-B0BA-493E-A425-85B64BE2F9FB}"/>
            </c:ext>
          </c:extLst>
        </c:ser>
        <c:dLbls>
          <c:showLegendKey val="0"/>
          <c:showVal val="0"/>
          <c:showCatName val="0"/>
          <c:showSerName val="0"/>
          <c:showPercent val="0"/>
          <c:showBubbleSize val="0"/>
        </c:dLbls>
        <c:gapWidth val="100"/>
        <c:overlap val="100"/>
        <c:axId val="223741664"/>
        <c:axId val="223742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281</c:v>
                </c:pt>
                <c:pt idx="2">
                  <c:v>#N/A</c:v>
                </c:pt>
                <c:pt idx="3">
                  <c:v>#N/A</c:v>
                </c:pt>
                <c:pt idx="4">
                  <c:v>254</c:v>
                </c:pt>
                <c:pt idx="5">
                  <c:v>#N/A</c:v>
                </c:pt>
                <c:pt idx="6">
                  <c:v>#N/A</c:v>
                </c:pt>
                <c:pt idx="7">
                  <c:v>263</c:v>
                </c:pt>
                <c:pt idx="8">
                  <c:v>#N/A</c:v>
                </c:pt>
                <c:pt idx="9">
                  <c:v>#N/A</c:v>
                </c:pt>
                <c:pt idx="10">
                  <c:v>264</c:v>
                </c:pt>
                <c:pt idx="11">
                  <c:v>#N/A</c:v>
                </c:pt>
                <c:pt idx="12">
                  <c:v>#N/A</c:v>
                </c:pt>
                <c:pt idx="13">
                  <c:v>334</c:v>
                </c:pt>
                <c:pt idx="14">
                  <c:v>#N/A</c:v>
                </c:pt>
              </c:numCache>
            </c:numRef>
          </c:val>
          <c:smooth val="0"/>
          <c:extLst xmlns:c16r2="http://schemas.microsoft.com/office/drawing/2015/06/chart">
            <c:ext xmlns:c16="http://schemas.microsoft.com/office/drawing/2014/chart" uri="{C3380CC4-5D6E-409C-BE32-E72D297353CC}">
              <c16:uniqueId val="{00000008-B0BA-493E-A425-85B64BE2F9FB}"/>
            </c:ext>
          </c:extLst>
        </c:ser>
        <c:dLbls>
          <c:showLegendKey val="0"/>
          <c:showVal val="0"/>
          <c:showCatName val="0"/>
          <c:showSerName val="0"/>
          <c:showPercent val="0"/>
          <c:showBubbleSize val="0"/>
        </c:dLbls>
        <c:marker val="1"/>
        <c:smooth val="0"/>
        <c:axId val="223741664"/>
        <c:axId val="223742056"/>
      </c:lineChart>
      <c:catAx>
        <c:axId val="22374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742056"/>
        <c:crosses val="autoZero"/>
        <c:auto val="1"/>
        <c:lblAlgn val="ctr"/>
        <c:lblOffset val="100"/>
        <c:tickLblSkip val="1"/>
        <c:tickMarkSkip val="1"/>
        <c:noMultiLvlLbl val="0"/>
      </c:catAx>
      <c:valAx>
        <c:axId val="223742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74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7074</c:v>
                </c:pt>
                <c:pt idx="5">
                  <c:v>8435</c:v>
                </c:pt>
                <c:pt idx="8">
                  <c:v>8432</c:v>
                </c:pt>
                <c:pt idx="11">
                  <c:v>8403</c:v>
                </c:pt>
                <c:pt idx="14">
                  <c:v>8427</c:v>
                </c:pt>
              </c:numCache>
            </c:numRef>
          </c:val>
          <c:extLst xmlns:c16r2="http://schemas.microsoft.com/office/drawing/2015/06/chart">
            <c:ext xmlns:c16="http://schemas.microsoft.com/office/drawing/2014/chart" uri="{C3380CC4-5D6E-409C-BE32-E72D297353CC}">
              <c16:uniqueId val="{00000000-7F02-47F5-8548-1C0634FD84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127</c:v>
                </c:pt>
                <c:pt idx="5">
                  <c:v>115</c:v>
                </c:pt>
                <c:pt idx="8">
                  <c:v>128</c:v>
                </c:pt>
                <c:pt idx="11">
                  <c:v>189</c:v>
                </c:pt>
                <c:pt idx="14">
                  <c:v>332</c:v>
                </c:pt>
              </c:numCache>
            </c:numRef>
          </c:val>
          <c:extLst xmlns:c16r2="http://schemas.microsoft.com/office/drawing/2015/06/chart">
            <c:ext xmlns:c16="http://schemas.microsoft.com/office/drawing/2014/chart" uri="{C3380CC4-5D6E-409C-BE32-E72D297353CC}">
              <c16:uniqueId val="{00000001-7F02-47F5-8548-1C0634FD84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2852</c:v>
                </c:pt>
                <c:pt idx="5">
                  <c:v>3031</c:v>
                </c:pt>
                <c:pt idx="8">
                  <c:v>3479</c:v>
                </c:pt>
                <c:pt idx="11">
                  <c:v>3611</c:v>
                </c:pt>
                <c:pt idx="14">
                  <c:v>3586</c:v>
                </c:pt>
              </c:numCache>
            </c:numRef>
          </c:val>
          <c:extLst xmlns:c16r2="http://schemas.microsoft.com/office/drawing/2015/06/chart">
            <c:ext xmlns:c16="http://schemas.microsoft.com/office/drawing/2014/chart" uri="{C3380CC4-5D6E-409C-BE32-E72D297353CC}">
              <c16:uniqueId val="{00000002-7F02-47F5-8548-1C0634FD84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F02-47F5-8548-1C0634FD84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F02-47F5-8548-1C0634FD84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F02-47F5-8548-1C0634FD84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1460</c:v>
                </c:pt>
                <c:pt idx="3">
                  <c:v>1624</c:v>
                </c:pt>
                <c:pt idx="6">
                  <c:v>1602</c:v>
                </c:pt>
                <c:pt idx="9">
                  <c:v>1447</c:v>
                </c:pt>
                <c:pt idx="12">
                  <c:v>1381</c:v>
                </c:pt>
              </c:numCache>
            </c:numRef>
          </c:val>
          <c:extLst xmlns:c16r2="http://schemas.microsoft.com/office/drawing/2015/06/chart">
            <c:ext xmlns:c16="http://schemas.microsoft.com/office/drawing/2014/chart" uri="{C3380CC4-5D6E-409C-BE32-E72D297353CC}">
              <c16:uniqueId val="{00000006-7F02-47F5-8548-1C0634FD84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514</c:v>
                </c:pt>
                <c:pt idx="3">
                  <c:v>1820</c:v>
                </c:pt>
                <c:pt idx="6">
                  <c:v>1819</c:v>
                </c:pt>
                <c:pt idx="9">
                  <c:v>1765</c:v>
                </c:pt>
                <c:pt idx="12">
                  <c:v>1606</c:v>
                </c:pt>
              </c:numCache>
            </c:numRef>
          </c:val>
          <c:extLst xmlns:c16r2="http://schemas.microsoft.com/office/drawing/2015/06/chart">
            <c:ext xmlns:c16="http://schemas.microsoft.com/office/drawing/2014/chart" uri="{C3380CC4-5D6E-409C-BE32-E72D297353CC}">
              <c16:uniqueId val="{00000007-7F02-47F5-8548-1C0634FD84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561</c:v>
                </c:pt>
                <c:pt idx="3">
                  <c:v>523</c:v>
                </c:pt>
                <c:pt idx="6">
                  <c:v>137</c:v>
                </c:pt>
                <c:pt idx="9">
                  <c:v>102</c:v>
                </c:pt>
                <c:pt idx="12">
                  <c:v>53</c:v>
                </c:pt>
              </c:numCache>
            </c:numRef>
          </c:val>
          <c:extLst xmlns:c16r2="http://schemas.microsoft.com/office/drawing/2015/06/chart">
            <c:ext xmlns:c16="http://schemas.microsoft.com/office/drawing/2014/chart" uri="{C3380CC4-5D6E-409C-BE32-E72D297353CC}">
              <c16:uniqueId val="{00000008-7F02-47F5-8548-1C0634FD84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235</c:v>
                </c:pt>
                <c:pt idx="3">
                  <c:v>227</c:v>
                </c:pt>
                <c:pt idx="6">
                  <c:v>221</c:v>
                </c:pt>
                <c:pt idx="9">
                  <c:v>218</c:v>
                </c:pt>
                <c:pt idx="12">
                  <c:v>216</c:v>
                </c:pt>
              </c:numCache>
            </c:numRef>
          </c:val>
          <c:extLst xmlns:c16r2="http://schemas.microsoft.com/office/drawing/2015/06/chart">
            <c:ext xmlns:c16="http://schemas.microsoft.com/office/drawing/2014/chart" uri="{C3380CC4-5D6E-409C-BE32-E72D297353CC}">
              <c16:uniqueId val="{00000009-7F02-47F5-8548-1C0634FD84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7866</c:v>
                </c:pt>
                <c:pt idx="3">
                  <c:v>9221</c:v>
                </c:pt>
                <c:pt idx="6">
                  <c:v>9556</c:v>
                </c:pt>
                <c:pt idx="9">
                  <c:v>9673</c:v>
                </c:pt>
                <c:pt idx="12">
                  <c:v>10307</c:v>
                </c:pt>
              </c:numCache>
            </c:numRef>
          </c:val>
          <c:extLst xmlns:c16r2="http://schemas.microsoft.com/office/drawing/2015/06/chart">
            <c:ext xmlns:c16="http://schemas.microsoft.com/office/drawing/2014/chart" uri="{C3380CC4-5D6E-409C-BE32-E72D297353CC}">
              <c16:uniqueId val="{0000000A-7F02-47F5-8548-1C0634FD84EB}"/>
            </c:ext>
          </c:extLst>
        </c:ser>
        <c:dLbls>
          <c:showLegendKey val="0"/>
          <c:showVal val="0"/>
          <c:showCatName val="0"/>
          <c:showSerName val="0"/>
          <c:showPercent val="0"/>
          <c:showBubbleSize val="0"/>
        </c:dLbls>
        <c:gapWidth val="100"/>
        <c:overlap val="100"/>
        <c:axId val="475392608"/>
        <c:axId val="475396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583</c:v>
                </c:pt>
                <c:pt idx="2">
                  <c:v>#N/A</c:v>
                </c:pt>
                <c:pt idx="3">
                  <c:v>#N/A</c:v>
                </c:pt>
                <c:pt idx="4">
                  <c:v>1834</c:v>
                </c:pt>
                <c:pt idx="5">
                  <c:v>#N/A</c:v>
                </c:pt>
                <c:pt idx="6">
                  <c:v>#N/A</c:v>
                </c:pt>
                <c:pt idx="7">
                  <c:v>1296</c:v>
                </c:pt>
                <c:pt idx="8">
                  <c:v>#N/A</c:v>
                </c:pt>
                <c:pt idx="9">
                  <c:v>#N/A</c:v>
                </c:pt>
                <c:pt idx="10">
                  <c:v>1002</c:v>
                </c:pt>
                <c:pt idx="11">
                  <c:v>#N/A</c:v>
                </c:pt>
                <c:pt idx="12">
                  <c:v>#N/A</c:v>
                </c:pt>
                <c:pt idx="13">
                  <c:v>1218</c:v>
                </c:pt>
                <c:pt idx="14">
                  <c:v>#N/A</c:v>
                </c:pt>
              </c:numCache>
            </c:numRef>
          </c:val>
          <c:smooth val="0"/>
          <c:extLst xmlns:c16r2="http://schemas.microsoft.com/office/drawing/2015/06/chart">
            <c:ext xmlns:c16="http://schemas.microsoft.com/office/drawing/2014/chart" uri="{C3380CC4-5D6E-409C-BE32-E72D297353CC}">
              <c16:uniqueId val="{0000000B-7F02-47F5-8548-1C0634FD84EB}"/>
            </c:ext>
          </c:extLst>
        </c:ser>
        <c:dLbls>
          <c:showLegendKey val="0"/>
          <c:showVal val="0"/>
          <c:showCatName val="0"/>
          <c:showSerName val="0"/>
          <c:showPercent val="0"/>
          <c:showBubbleSize val="0"/>
        </c:dLbls>
        <c:marker val="1"/>
        <c:smooth val="0"/>
        <c:axId val="475392608"/>
        <c:axId val="475396136"/>
      </c:lineChart>
      <c:catAx>
        <c:axId val="47539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5396136"/>
        <c:crosses val="autoZero"/>
        <c:auto val="1"/>
        <c:lblAlgn val="ctr"/>
        <c:lblOffset val="100"/>
        <c:tickLblSkip val="1"/>
        <c:tickMarkSkip val="1"/>
        <c:noMultiLvlLbl val="0"/>
      </c:catAx>
      <c:valAx>
        <c:axId val="475396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39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2510</c:v>
                </c:pt>
                <c:pt idx="1">
                  <c:v>2509</c:v>
                </c:pt>
                <c:pt idx="2">
                  <c:v>2348</c:v>
                </c:pt>
              </c:numCache>
            </c:numRef>
          </c:val>
          <c:extLst xmlns:c16r2="http://schemas.microsoft.com/office/drawing/2015/06/chart">
            <c:ext xmlns:c16="http://schemas.microsoft.com/office/drawing/2014/chart" uri="{C3380CC4-5D6E-409C-BE32-E72D297353CC}">
              <c16:uniqueId val="{00000000-EA7F-425B-94AB-ECDD586E35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c:v>
                </c:pt>
                <c:pt idx="1">
                  <c:v>10</c:v>
                </c:pt>
                <c:pt idx="2">
                  <c:v>10</c:v>
                </c:pt>
              </c:numCache>
            </c:numRef>
          </c:val>
          <c:extLst xmlns:c16r2="http://schemas.microsoft.com/office/drawing/2015/06/chart">
            <c:ext xmlns:c16="http://schemas.microsoft.com/office/drawing/2014/chart" uri="{C3380CC4-5D6E-409C-BE32-E72D297353CC}">
              <c16:uniqueId val="{00000001-EA7F-425B-94AB-ECDD586E35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783</c:v>
                </c:pt>
                <c:pt idx="1">
                  <c:v>878</c:v>
                </c:pt>
                <c:pt idx="2">
                  <c:v>942</c:v>
                </c:pt>
              </c:numCache>
            </c:numRef>
          </c:val>
          <c:extLst xmlns:c16r2="http://schemas.microsoft.com/office/drawing/2015/06/chart">
            <c:ext xmlns:c16="http://schemas.microsoft.com/office/drawing/2014/chart" uri="{C3380CC4-5D6E-409C-BE32-E72D297353CC}">
              <c16:uniqueId val="{00000002-EA7F-425B-94AB-ECDD586E3537}"/>
            </c:ext>
          </c:extLst>
        </c:ser>
        <c:dLbls>
          <c:showLegendKey val="0"/>
          <c:showVal val="0"/>
          <c:showCatName val="0"/>
          <c:showSerName val="0"/>
          <c:showPercent val="0"/>
          <c:showBubbleSize val="0"/>
        </c:dLbls>
        <c:gapWidth val="120"/>
        <c:overlap val="100"/>
        <c:axId val="475395744"/>
        <c:axId val="475391040"/>
      </c:barChart>
      <c:catAx>
        <c:axId val="47539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5391040"/>
        <c:crosses val="autoZero"/>
        <c:auto val="1"/>
        <c:lblAlgn val="ctr"/>
        <c:lblOffset val="100"/>
        <c:tickLblSkip val="1"/>
        <c:tickMarkSkip val="1"/>
        <c:noMultiLvlLbl val="0"/>
      </c:catAx>
      <c:valAx>
        <c:axId val="475391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539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新小学校の整備に係る地方債の元利償還金が、据置期間の終了に伴い大幅に増加している。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また、小豆島中央病院企業団が整備した新</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病院</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建設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及び小豆地区広域行政事務組合（消防）が整備したデジタル無線に係る地方債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の元利償還金が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据置期間の終了に伴い増加したため、組合等が起こした地方債の元利償還金に対する負担金等の額が増加している。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近年大型の公共事業が集中したことに加え、廃止した病院事業会計の残債を引き継いだことにより、地方債現在高は増加傾向にあるため、今後実質公債費比率は増加する見込みである。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近年</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大型の公共事業が集中したことに加え、廃止した病院事業会計の残債を引き継いだことにより、地方債現在高は増加傾向にあるが、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公営企業債等繰入見込額、組合等負担等見込額、退職手当負担見込額が減少しているとともに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充当可能特定歳入（公営住宅使用料）が増加しているため、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将来負担比率の分子は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微増にとどまって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今後も大型の公共事業が続</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くため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、地方債現在高は増加する見込みであるが、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基準財政需要額算入見込額を考慮した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地方債を主に発行する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大幅</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を抑制するように努める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香川県土庄町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財政調整基金が１６１百万円、長栄又造教育振興基金が５０百万円減少した一方で、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１００百万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円を積み立てたこと等により、基金全体は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公債費の増加に伴い、今後財政調整基金からの取崩額の増加が見込まれる。さらに、庁舎建設事業の財源に充てるため、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年度に庁舎建設基金から資金の全額を取り崩す予定であるため、基金全体の残高は大幅に減少する見込みである。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庁舎建設基金：庁舎の建設事業の資金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庁舎建設基金：庁舎建設事業の財源として使用するため、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１００百万円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１００百万円程度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全額取り崩す予定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平成２９年度と比較し、１６１百万円減少している。これは、公債費が６７百万円、小豆島中央病院企業団への負担金が１１５百万円増加したことが主な要因である。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先送りできない大型の公共事業の実施に伴い、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公債費の増加が続くため、財政調整基金の残高は毎年減少していく見込みである。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現状維持の予定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13,964
13,871
74.38
8,936,284
8,245,911
516,814
4,744,149
9,892,262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人口減少や高齢化の影響により税収等が少なく、財政力指数は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と類似団体の平均を大きく下回っている。必要な事業を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選別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し、投資的経費を抑制するなど、歳出の徹底的な見直しを実施するとともに、税収の徴収率向上対策を中心とする歳入確保に努める。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60778</xdr:rowOff>
    </xdr:to>
    <xdr:cxnSp macro="">
      <xdr:nvCxnSpPr>
        <xdr:cNvPr id="70" name="直線コネクタ 69"/>
        <xdr:cNvCxnSpPr/>
      </xdr:nvCxnSpPr>
      <xdr:spPr>
        <a:xfrm flipV="1">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3" name="直線コネクタ 72"/>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72269</xdr:rowOff>
    </xdr:to>
    <xdr:cxnSp macro="">
      <xdr:nvCxnSpPr>
        <xdr:cNvPr id="76" name="直線コネクタ 75"/>
        <xdr:cNvCxnSpPr/>
      </xdr:nvCxnSpPr>
      <xdr:spPr>
        <a:xfrm flipV="1">
          <a:off x="2336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72269</xdr:rowOff>
    </xdr:to>
    <xdr:cxnSp macro="">
      <xdr:nvCxnSpPr>
        <xdr:cNvPr id="79" name="直線コネクタ 78"/>
        <xdr:cNvCxnSpPr/>
      </xdr:nvCxnSpPr>
      <xdr:spPr>
        <a:xfrm>
          <a:off x="1447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21469</xdr:rowOff>
    </xdr:from>
    <xdr:to>
      <xdr:col>11</xdr:col>
      <xdr:colOff>82550</xdr:colOff>
      <xdr:row>43</xdr:row>
      <xdr:rowOff>123069</xdr:rowOff>
    </xdr:to>
    <xdr:sp macro="" textlink="">
      <xdr:nvSpPr>
        <xdr:cNvPr id="95" name="楕円 94"/>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107846</xdr:rowOff>
    </xdr:from>
    <xdr:ext cx="762000" cy="259045"/>
    <xdr:sp macro="" textlink="">
      <xdr:nvSpPr>
        <xdr:cNvPr id="96" name="テキスト ボックス 95"/>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地方交付税により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経常一般財源総額が増加した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一部事務組合への準公債費負担及び公債費の増加により、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普通建設事業費の増加に合わせ、今後も公債費の増加が見込まれるため、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事務事業の見直しを進めるとともに、すべての事務事業の優先度を厳しく点検し、優先度の低い事務事業について計画的に廃止又は縮小を進め、経常経費の削減に努める。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64</xdr:row>
      <xdr:rowOff>87630</xdr:rowOff>
    </xdr:to>
    <xdr:cxnSp macro="">
      <xdr:nvCxnSpPr>
        <xdr:cNvPr id="131" name="直線コネクタ 130"/>
        <xdr:cNvCxnSpPr/>
      </xdr:nvCxnSpPr>
      <xdr:spPr>
        <a:xfrm>
          <a:off x="4114800" y="110363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102108</xdr:rowOff>
    </xdr:to>
    <xdr:cxnSp macro="">
      <xdr:nvCxnSpPr>
        <xdr:cNvPr id="134" name="直線コネクタ 133"/>
        <xdr:cNvCxnSpPr/>
      </xdr:nvCxnSpPr>
      <xdr:spPr>
        <a:xfrm flipV="1">
          <a:off x="3225800" y="110363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64</xdr:row>
      <xdr:rowOff>102108</xdr:rowOff>
    </xdr:to>
    <xdr:cxnSp macro="">
      <xdr:nvCxnSpPr>
        <xdr:cNvPr id="137" name="直線コネクタ 136"/>
        <xdr:cNvCxnSpPr/>
      </xdr:nvCxnSpPr>
      <xdr:spPr>
        <a:xfrm>
          <a:off x="2336800" y="10785348"/>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75692</xdr:rowOff>
    </xdr:to>
    <xdr:cxnSp macro="">
      <xdr:nvCxnSpPr>
        <xdr:cNvPr id="140" name="直線コネクタ 139"/>
        <xdr:cNvCxnSpPr/>
      </xdr:nvCxnSpPr>
      <xdr:spPr>
        <a:xfrm flipV="1">
          <a:off x="1447800" y="1078534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42" name="テキスト ボックス 141"/>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43" name="フローチャート: 判断 142"/>
        <xdr:cNvSpPr/>
      </xdr:nvSpPr>
      <xdr:spPr>
        <a:xfrm>
          <a:off x="1397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44" name="テキスト ボックス 143"/>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0" name="楕円 149"/>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1"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2" name="楕円 151"/>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3" name="テキスト ボックス 152"/>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4" name="楕円 153"/>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55" name="テキスト ボックス 154"/>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6" name="楕円 155"/>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57" name="テキスト ボックス 156"/>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58" name="楕円 157"/>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59" name="テキスト ボックス 158"/>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類似団体平均に比べ低くなっているのは、主に人件費が要因となっている。人口千人当たりの職員数は類似団体平均よりも少なく、職員の給与水準も低いためである。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147624</xdr:rowOff>
    </xdr:from>
    <xdr:to>
      <xdr:col>23</xdr:col>
      <xdr:colOff>133350</xdr:colOff>
      <xdr:row>82</xdr:row>
      <xdr:rowOff>4736</xdr:rowOff>
    </xdr:to>
    <xdr:cxnSp macro="">
      <xdr:nvCxnSpPr>
        <xdr:cNvPr id="194" name="直線コネクタ 193"/>
        <xdr:cNvCxnSpPr/>
      </xdr:nvCxnSpPr>
      <xdr:spPr>
        <a:xfrm>
          <a:off x="4114800" y="14035074"/>
          <a:ext cx="838200" cy="2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147624</xdr:rowOff>
    </xdr:from>
    <xdr:to>
      <xdr:col>19</xdr:col>
      <xdr:colOff>133350</xdr:colOff>
      <xdr:row>81</xdr:row>
      <xdr:rowOff>157062</xdr:rowOff>
    </xdr:to>
    <xdr:cxnSp macro="">
      <xdr:nvCxnSpPr>
        <xdr:cNvPr id="197" name="直線コネクタ 196"/>
        <xdr:cNvCxnSpPr/>
      </xdr:nvCxnSpPr>
      <xdr:spPr>
        <a:xfrm flipV="1">
          <a:off x="3225800" y="14035074"/>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132176</xdr:rowOff>
    </xdr:from>
    <xdr:to>
      <xdr:col>15</xdr:col>
      <xdr:colOff>82550</xdr:colOff>
      <xdr:row>81</xdr:row>
      <xdr:rowOff>157062</xdr:rowOff>
    </xdr:to>
    <xdr:cxnSp macro="">
      <xdr:nvCxnSpPr>
        <xdr:cNvPr id="200" name="直線コネクタ 199"/>
        <xdr:cNvCxnSpPr/>
      </xdr:nvCxnSpPr>
      <xdr:spPr>
        <a:xfrm>
          <a:off x="2336800" y="14019626"/>
          <a:ext cx="889000" cy="2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73971</xdr:rowOff>
    </xdr:from>
    <xdr:to>
      <xdr:col>11</xdr:col>
      <xdr:colOff>31750</xdr:colOff>
      <xdr:row>81</xdr:row>
      <xdr:rowOff>132176</xdr:rowOff>
    </xdr:to>
    <xdr:cxnSp macro="">
      <xdr:nvCxnSpPr>
        <xdr:cNvPr id="203" name="直線コネクタ 202"/>
        <xdr:cNvCxnSpPr/>
      </xdr:nvCxnSpPr>
      <xdr:spPr>
        <a:xfrm>
          <a:off x="1447800" y="13961421"/>
          <a:ext cx="889000" cy="5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50980</xdr:rowOff>
    </xdr:from>
    <xdr:to>
      <xdr:col>7</xdr:col>
      <xdr:colOff>31750</xdr:colOff>
      <xdr:row>81</xdr:row>
      <xdr:rowOff>152580</xdr:rowOff>
    </xdr:to>
    <xdr:sp macro="" textlink="">
      <xdr:nvSpPr>
        <xdr:cNvPr id="206" name="フローチャート: 判断 205"/>
        <xdr:cNvSpPr/>
      </xdr:nvSpPr>
      <xdr:spPr>
        <a:xfrm>
          <a:off x="1397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137357</xdr:rowOff>
    </xdr:from>
    <xdr:ext cx="762000" cy="259045"/>
    <xdr:sp macro="" textlink="">
      <xdr:nvSpPr>
        <xdr:cNvPr id="207" name="テキスト ボックス 206"/>
        <xdr:cNvSpPr txBox="1"/>
      </xdr:nvSpPr>
      <xdr:spPr>
        <a:xfrm>
          <a:off x="1066800" y="140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125386</xdr:rowOff>
    </xdr:from>
    <xdr:to>
      <xdr:col>23</xdr:col>
      <xdr:colOff>184150</xdr:colOff>
      <xdr:row>82</xdr:row>
      <xdr:rowOff>55536</xdr:rowOff>
    </xdr:to>
    <xdr:sp macro="" textlink="">
      <xdr:nvSpPr>
        <xdr:cNvPr id="213" name="楕円 212"/>
        <xdr:cNvSpPr/>
      </xdr:nvSpPr>
      <xdr:spPr>
        <a:xfrm>
          <a:off x="4902200" y="1401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141913</xdr:rowOff>
    </xdr:from>
    <xdr:ext cx="762000" cy="259045"/>
    <xdr:sp macro="" textlink="">
      <xdr:nvSpPr>
        <xdr:cNvPr id="214" name="人件費・物件費等の状況該当値テキスト"/>
        <xdr:cNvSpPr txBox="1"/>
      </xdr:nvSpPr>
      <xdr:spPr>
        <a:xfrm>
          <a:off x="5041900" y="1385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96824</xdr:rowOff>
    </xdr:from>
    <xdr:to>
      <xdr:col>19</xdr:col>
      <xdr:colOff>184150</xdr:colOff>
      <xdr:row>82</xdr:row>
      <xdr:rowOff>26974</xdr:rowOff>
    </xdr:to>
    <xdr:sp macro="" textlink="">
      <xdr:nvSpPr>
        <xdr:cNvPr id="215" name="楕円 214"/>
        <xdr:cNvSpPr/>
      </xdr:nvSpPr>
      <xdr:spPr>
        <a:xfrm>
          <a:off x="4064000" y="1398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37151</xdr:rowOff>
    </xdr:from>
    <xdr:ext cx="736600" cy="259045"/>
    <xdr:sp macro="" textlink="">
      <xdr:nvSpPr>
        <xdr:cNvPr id="216" name="テキスト ボックス 215"/>
        <xdr:cNvSpPr txBox="1"/>
      </xdr:nvSpPr>
      <xdr:spPr>
        <a:xfrm>
          <a:off x="3733800" y="13753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106262</xdr:rowOff>
    </xdr:from>
    <xdr:to>
      <xdr:col>15</xdr:col>
      <xdr:colOff>133350</xdr:colOff>
      <xdr:row>82</xdr:row>
      <xdr:rowOff>36412</xdr:rowOff>
    </xdr:to>
    <xdr:sp macro="" textlink="">
      <xdr:nvSpPr>
        <xdr:cNvPr id="217" name="楕円 216"/>
        <xdr:cNvSpPr/>
      </xdr:nvSpPr>
      <xdr:spPr>
        <a:xfrm>
          <a:off x="3175000" y="139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46589</xdr:rowOff>
    </xdr:from>
    <xdr:ext cx="762000" cy="259045"/>
    <xdr:sp macro="" textlink="">
      <xdr:nvSpPr>
        <xdr:cNvPr id="218" name="テキスト ボックス 217"/>
        <xdr:cNvSpPr txBox="1"/>
      </xdr:nvSpPr>
      <xdr:spPr>
        <a:xfrm>
          <a:off x="2844800" y="137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81376</xdr:rowOff>
    </xdr:from>
    <xdr:to>
      <xdr:col>11</xdr:col>
      <xdr:colOff>82550</xdr:colOff>
      <xdr:row>82</xdr:row>
      <xdr:rowOff>11526</xdr:rowOff>
    </xdr:to>
    <xdr:sp macro="" textlink="">
      <xdr:nvSpPr>
        <xdr:cNvPr id="219" name="楕円 218"/>
        <xdr:cNvSpPr/>
      </xdr:nvSpPr>
      <xdr:spPr>
        <a:xfrm>
          <a:off x="2286000" y="139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21703</xdr:rowOff>
    </xdr:from>
    <xdr:ext cx="762000" cy="259045"/>
    <xdr:sp macro="" textlink="">
      <xdr:nvSpPr>
        <xdr:cNvPr id="220" name="テキスト ボックス 219"/>
        <xdr:cNvSpPr txBox="1"/>
      </xdr:nvSpPr>
      <xdr:spPr>
        <a:xfrm>
          <a:off x="1955800" y="1373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23171</xdr:rowOff>
    </xdr:from>
    <xdr:to>
      <xdr:col>7</xdr:col>
      <xdr:colOff>31750</xdr:colOff>
      <xdr:row>81</xdr:row>
      <xdr:rowOff>124771</xdr:rowOff>
    </xdr:to>
    <xdr:sp macro="" textlink="">
      <xdr:nvSpPr>
        <xdr:cNvPr id="221" name="楕円 220"/>
        <xdr:cNvSpPr/>
      </xdr:nvSpPr>
      <xdr:spPr>
        <a:xfrm>
          <a:off x="1397000" y="139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134948</xdr:rowOff>
    </xdr:from>
    <xdr:ext cx="762000" cy="259045"/>
    <xdr:sp macro="" textlink="">
      <xdr:nvSpPr>
        <xdr:cNvPr id="222" name="テキスト ボックス 221"/>
        <xdr:cNvSpPr txBox="1"/>
      </xdr:nvSpPr>
      <xdr:spPr>
        <a:xfrm>
          <a:off x="1066800" y="1367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度のラスパイレス指数は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％と類似団体平均を大きく下回っている。今後も、地域の民間企業の平均給与の状況を踏まえ、給与の適正化に努める。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76805</xdr:rowOff>
    </xdr:from>
    <xdr:to>
      <xdr:col>81</xdr:col>
      <xdr:colOff>44450</xdr:colOff>
      <xdr:row>84</xdr:row>
      <xdr:rowOff>76805</xdr:rowOff>
    </xdr:to>
    <xdr:cxnSp macro="">
      <xdr:nvCxnSpPr>
        <xdr:cNvPr id="258" name="直線コネクタ 257"/>
        <xdr:cNvCxnSpPr/>
      </xdr:nvCxnSpPr>
      <xdr:spPr>
        <a:xfrm>
          <a:off x="16179800" y="144786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76805</xdr:rowOff>
    </xdr:to>
    <xdr:cxnSp macro="">
      <xdr:nvCxnSpPr>
        <xdr:cNvPr id="261" name="直線コネクタ 260"/>
        <xdr:cNvCxnSpPr/>
      </xdr:nvCxnSpPr>
      <xdr:spPr>
        <a:xfrm>
          <a:off x="15290800" y="1439817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85</xdr:row>
      <xdr:rowOff>20259</xdr:rowOff>
    </xdr:to>
    <xdr:cxnSp macro="">
      <xdr:nvCxnSpPr>
        <xdr:cNvPr id="264" name="直線コネクタ 263"/>
        <xdr:cNvCxnSpPr/>
      </xdr:nvCxnSpPr>
      <xdr:spPr>
        <a:xfrm flipV="1">
          <a:off x="14401800" y="1439817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20259</xdr:rowOff>
    </xdr:to>
    <xdr:cxnSp macro="">
      <xdr:nvCxnSpPr>
        <xdr:cNvPr id="267" name="直線コネクタ 266"/>
        <xdr:cNvCxnSpPr/>
      </xdr:nvCxnSpPr>
      <xdr:spPr>
        <a:xfrm>
          <a:off x="13512800" y="14501586"/>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9" name="テキスト ボックス 268"/>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70" name="フローチャート: 判断 269"/>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71" name="テキスト ボックス 270"/>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26005</xdr:rowOff>
    </xdr:from>
    <xdr:to>
      <xdr:col>81</xdr:col>
      <xdr:colOff>95250</xdr:colOff>
      <xdr:row>84</xdr:row>
      <xdr:rowOff>127605</xdr:rowOff>
    </xdr:to>
    <xdr:sp macro="" textlink="">
      <xdr:nvSpPr>
        <xdr:cNvPr id="277" name="楕円 276"/>
        <xdr:cNvSpPr/>
      </xdr:nvSpPr>
      <xdr:spPr>
        <a:xfrm>
          <a:off x="169672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42532</xdr:rowOff>
    </xdr:from>
    <xdr:ext cx="762000" cy="259045"/>
    <xdr:sp macro="" textlink="">
      <xdr:nvSpPr>
        <xdr:cNvPr id="278" name="給与水準   （国との比較）該当値テキスト"/>
        <xdr:cNvSpPr txBox="1"/>
      </xdr:nvSpPr>
      <xdr:spPr>
        <a:xfrm>
          <a:off x="17106900" y="1427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26005</xdr:rowOff>
    </xdr:from>
    <xdr:to>
      <xdr:col>77</xdr:col>
      <xdr:colOff>95250</xdr:colOff>
      <xdr:row>84</xdr:row>
      <xdr:rowOff>127605</xdr:rowOff>
    </xdr:to>
    <xdr:sp macro="" textlink="">
      <xdr:nvSpPr>
        <xdr:cNvPr id="279" name="楕円 278"/>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137782</xdr:rowOff>
    </xdr:from>
    <xdr:ext cx="736600" cy="259045"/>
    <xdr:sp macro="" textlink="">
      <xdr:nvSpPr>
        <xdr:cNvPr id="280" name="テキスト ボックス 279"/>
        <xdr:cNvSpPr txBox="1"/>
      </xdr:nvSpPr>
      <xdr:spPr>
        <a:xfrm>
          <a:off x="15798800" y="1419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1" name="楕円 280"/>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2" name="テキスト ボックス 281"/>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140909</xdr:rowOff>
    </xdr:from>
    <xdr:to>
      <xdr:col>68</xdr:col>
      <xdr:colOff>203200</xdr:colOff>
      <xdr:row>85</xdr:row>
      <xdr:rowOff>71059</xdr:rowOff>
    </xdr:to>
    <xdr:sp macro="" textlink="">
      <xdr:nvSpPr>
        <xdr:cNvPr id="283" name="楕円 282"/>
        <xdr:cNvSpPr/>
      </xdr:nvSpPr>
      <xdr:spPr>
        <a:xfrm>
          <a:off x="14351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81236</xdr:rowOff>
    </xdr:from>
    <xdr:ext cx="762000" cy="259045"/>
    <xdr:sp macro="" textlink="">
      <xdr:nvSpPr>
        <xdr:cNvPr id="284" name="テキスト ボックス 283"/>
        <xdr:cNvSpPr txBox="1"/>
      </xdr:nvSpPr>
      <xdr:spPr>
        <a:xfrm>
          <a:off x="14020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5" name="楕円 284"/>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6" name="テキスト ボックス 285"/>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事務事業の見直し、事務処理の簡素化・効率化、し尿処理業務の民間委託を推進した結果、類似団体平均を下回っている。今後も更なる業務の効率化の促進を図り、適切な定員管理に努める。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54229</xdr:rowOff>
    </xdr:from>
    <xdr:to>
      <xdr:col>81</xdr:col>
      <xdr:colOff>44450</xdr:colOff>
      <xdr:row>61</xdr:row>
      <xdr:rowOff>55194</xdr:rowOff>
    </xdr:to>
    <xdr:cxnSp macro="">
      <xdr:nvCxnSpPr>
        <xdr:cNvPr id="318" name="直線コネクタ 317"/>
        <xdr:cNvCxnSpPr/>
      </xdr:nvCxnSpPr>
      <xdr:spPr>
        <a:xfrm>
          <a:off x="16179800" y="10512679"/>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54229</xdr:rowOff>
    </xdr:from>
    <xdr:to>
      <xdr:col>77</xdr:col>
      <xdr:colOff>44450</xdr:colOff>
      <xdr:row>61</xdr:row>
      <xdr:rowOff>68707</xdr:rowOff>
    </xdr:to>
    <xdr:cxnSp macro="">
      <xdr:nvCxnSpPr>
        <xdr:cNvPr id="321" name="直線コネクタ 320"/>
        <xdr:cNvCxnSpPr/>
      </xdr:nvCxnSpPr>
      <xdr:spPr>
        <a:xfrm flipV="1">
          <a:off x="15290800" y="1051267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68225</xdr:rowOff>
    </xdr:from>
    <xdr:to>
      <xdr:col>72</xdr:col>
      <xdr:colOff>203200</xdr:colOff>
      <xdr:row>61</xdr:row>
      <xdr:rowOff>68707</xdr:rowOff>
    </xdr:to>
    <xdr:cxnSp macro="">
      <xdr:nvCxnSpPr>
        <xdr:cNvPr id="324" name="直線コネクタ 323"/>
        <xdr:cNvCxnSpPr/>
      </xdr:nvCxnSpPr>
      <xdr:spPr>
        <a:xfrm>
          <a:off x="14401800" y="10526675"/>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50368</xdr:rowOff>
    </xdr:from>
    <xdr:to>
      <xdr:col>68</xdr:col>
      <xdr:colOff>152400</xdr:colOff>
      <xdr:row>61</xdr:row>
      <xdr:rowOff>68225</xdr:rowOff>
    </xdr:to>
    <xdr:cxnSp macro="">
      <xdr:nvCxnSpPr>
        <xdr:cNvPr id="327" name="直線コネクタ 326"/>
        <xdr:cNvCxnSpPr/>
      </xdr:nvCxnSpPr>
      <xdr:spPr>
        <a:xfrm>
          <a:off x="13512800" y="10508818"/>
          <a:ext cx="889000" cy="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157023</xdr:rowOff>
    </xdr:from>
    <xdr:to>
      <xdr:col>64</xdr:col>
      <xdr:colOff>152400</xdr:colOff>
      <xdr:row>61</xdr:row>
      <xdr:rowOff>87173</xdr:rowOff>
    </xdr:to>
    <xdr:sp macro="" textlink="">
      <xdr:nvSpPr>
        <xdr:cNvPr id="330" name="フローチャート: 判断 329"/>
        <xdr:cNvSpPr/>
      </xdr:nvSpPr>
      <xdr:spPr>
        <a:xfrm>
          <a:off x="13462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97350</xdr:rowOff>
    </xdr:from>
    <xdr:ext cx="762000" cy="259045"/>
    <xdr:sp macro="" textlink="">
      <xdr:nvSpPr>
        <xdr:cNvPr id="331" name="テキスト ボックス 330"/>
        <xdr:cNvSpPr txBox="1"/>
      </xdr:nvSpPr>
      <xdr:spPr>
        <a:xfrm>
          <a:off x="13131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4394</xdr:rowOff>
    </xdr:from>
    <xdr:to>
      <xdr:col>81</xdr:col>
      <xdr:colOff>95250</xdr:colOff>
      <xdr:row>61</xdr:row>
      <xdr:rowOff>105994</xdr:rowOff>
    </xdr:to>
    <xdr:sp macro="" textlink="">
      <xdr:nvSpPr>
        <xdr:cNvPr id="337" name="楕円 336"/>
        <xdr:cNvSpPr/>
      </xdr:nvSpPr>
      <xdr:spPr>
        <a:xfrm>
          <a:off x="16967200" y="1046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20921</xdr:rowOff>
    </xdr:from>
    <xdr:ext cx="762000" cy="259045"/>
    <xdr:sp macro="" textlink="">
      <xdr:nvSpPr>
        <xdr:cNvPr id="338" name="定員管理の状況該当値テキスト"/>
        <xdr:cNvSpPr txBox="1"/>
      </xdr:nvSpPr>
      <xdr:spPr>
        <a:xfrm>
          <a:off x="17106900" y="1030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3429</xdr:rowOff>
    </xdr:from>
    <xdr:to>
      <xdr:col>77</xdr:col>
      <xdr:colOff>95250</xdr:colOff>
      <xdr:row>61</xdr:row>
      <xdr:rowOff>105029</xdr:rowOff>
    </xdr:to>
    <xdr:sp macro="" textlink="">
      <xdr:nvSpPr>
        <xdr:cNvPr id="339" name="楕円 338"/>
        <xdr:cNvSpPr/>
      </xdr:nvSpPr>
      <xdr:spPr>
        <a:xfrm>
          <a:off x="16129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115206</xdr:rowOff>
    </xdr:from>
    <xdr:ext cx="736600" cy="259045"/>
    <xdr:sp macro="" textlink="">
      <xdr:nvSpPr>
        <xdr:cNvPr id="340" name="テキスト ボックス 339"/>
        <xdr:cNvSpPr txBox="1"/>
      </xdr:nvSpPr>
      <xdr:spPr>
        <a:xfrm>
          <a:off x="15798800" y="10230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17907</xdr:rowOff>
    </xdr:from>
    <xdr:to>
      <xdr:col>73</xdr:col>
      <xdr:colOff>44450</xdr:colOff>
      <xdr:row>61</xdr:row>
      <xdr:rowOff>119507</xdr:rowOff>
    </xdr:to>
    <xdr:sp macro="" textlink="">
      <xdr:nvSpPr>
        <xdr:cNvPr id="341" name="楕円 340"/>
        <xdr:cNvSpPr/>
      </xdr:nvSpPr>
      <xdr:spPr>
        <a:xfrm>
          <a:off x="15240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129684</xdr:rowOff>
    </xdr:from>
    <xdr:ext cx="762000" cy="259045"/>
    <xdr:sp macro="" textlink="">
      <xdr:nvSpPr>
        <xdr:cNvPr id="342" name="テキスト ボックス 341"/>
        <xdr:cNvSpPr txBox="1"/>
      </xdr:nvSpPr>
      <xdr:spPr>
        <a:xfrm>
          <a:off x="14909800" y="102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17425</xdr:rowOff>
    </xdr:from>
    <xdr:to>
      <xdr:col>68</xdr:col>
      <xdr:colOff>203200</xdr:colOff>
      <xdr:row>61</xdr:row>
      <xdr:rowOff>119025</xdr:rowOff>
    </xdr:to>
    <xdr:sp macro="" textlink="">
      <xdr:nvSpPr>
        <xdr:cNvPr id="343" name="楕円 342"/>
        <xdr:cNvSpPr/>
      </xdr:nvSpPr>
      <xdr:spPr>
        <a:xfrm>
          <a:off x="14351000" y="104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129202</xdr:rowOff>
    </xdr:from>
    <xdr:ext cx="762000" cy="259045"/>
    <xdr:sp macro="" textlink="">
      <xdr:nvSpPr>
        <xdr:cNvPr id="344" name="テキスト ボックス 343"/>
        <xdr:cNvSpPr txBox="1"/>
      </xdr:nvSpPr>
      <xdr:spPr>
        <a:xfrm>
          <a:off x="14020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171018</xdr:rowOff>
    </xdr:from>
    <xdr:to>
      <xdr:col>64</xdr:col>
      <xdr:colOff>152400</xdr:colOff>
      <xdr:row>61</xdr:row>
      <xdr:rowOff>101168</xdr:rowOff>
    </xdr:to>
    <xdr:sp macro="" textlink="">
      <xdr:nvSpPr>
        <xdr:cNvPr id="345" name="楕円 344"/>
        <xdr:cNvSpPr/>
      </xdr:nvSpPr>
      <xdr:spPr>
        <a:xfrm>
          <a:off x="13462000" y="104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85945</xdr:rowOff>
    </xdr:from>
    <xdr:ext cx="762000" cy="259045"/>
    <xdr:sp macro="" textlink="">
      <xdr:nvSpPr>
        <xdr:cNvPr id="346" name="テキスト ボックス 345"/>
        <xdr:cNvSpPr txBox="1"/>
      </xdr:nvSpPr>
      <xdr:spPr>
        <a:xfrm>
          <a:off x="13131800" y="1054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実質公債費比率は前年度より増加している。これは、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小豆地区広域行政事務組合及び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小豆島中央病院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発行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した地方債の元利償還金の額が増加したことが主な要因である。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大型の公共事業が集中し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ことに加え、廃止した病院事業会計の残債を引き継いだことにより、地方債現在高は増加傾向にあるため、今後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実質公債費比率は増加する見込みである。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51163</xdr:rowOff>
    </xdr:from>
    <xdr:to>
      <xdr:col>81</xdr:col>
      <xdr:colOff>44450</xdr:colOff>
      <xdr:row>40</xdr:row>
      <xdr:rowOff>99423</xdr:rowOff>
    </xdr:to>
    <xdr:cxnSp macro="">
      <xdr:nvCxnSpPr>
        <xdr:cNvPr id="381" name="直線コネクタ 380"/>
        <xdr:cNvCxnSpPr/>
      </xdr:nvCxnSpPr>
      <xdr:spPr>
        <a:xfrm>
          <a:off x="16179800" y="690916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51163</xdr:rowOff>
    </xdr:from>
    <xdr:to>
      <xdr:col>77</xdr:col>
      <xdr:colOff>44450</xdr:colOff>
      <xdr:row>40</xdr:row>
      <xdr:rowOff>58057</xdr:rowOff>
    </xdr:to>
    <xdr:cxnSp macro="">
      <xdr:nvCxnSpPr>
        <xdr:cNvPr id="384" name="直線コネクタ 383"/>
        <xdr:cNvCxnSpPr/>
      </xdr:nvCxnSpPr>
      <xdr:spPr>
        <a:xfrm flipV="1">
          <a:off x="15290800" y="690916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40</xdr:row>
      <xdr:rowOff>92528</xdr:rowOff>
    </xdr:to>
    <xdr:cxnSp macro="">
      <xdr:nvCxnSpPr>
        <xdr:cNvPr id="387" name="直線コネクタ 386"/>
        <xdr:cNvCxnSpPr/>
      </xdr:nvCxnSpPr>
      <xdr:spPr>
        <a:xfrm flipV="1">
          <a:off x="14401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92528</xdr:rowOff>
    </xdr:from>
    <xdr:to>
      <xdr:col>68</xdr:col>
      <xdr:colOff>152400</xdr:colOff>
      <xdr:row>40</xdr:row>
      <xdr:rowOff>161472</xdr:rowOff>
    </xdr:to>
    <xdr:cxnSp macro="">
      <xdr:nvCxnSpPr>
        <xdr:cNvPr id="390" name="直線コネクタ 389"/>
        <xdr:cNvCxnSpPr/>
      </xdr:nvCxnSpPr>
      <xdr:spPr>
        <a:xfrm flipV="1">
          <a:off x="13512800" y="69505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393" name="フローチャート: 判断 392"/>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19611</xdr:rowOff>
    </xdr:from>
    <xdr:ext cx="762000" cy="259045"/>
    <xdr:sp macro="" textlink="">
      <xdr:nvSpPr>
        <xdr:cNvPr id="394" name="テキスト ボックス 393"/>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48623</xdr:rowOff>
    </xdr:from>
    <xdr:to>
      <xdr:col>81</xdr:col>
      <xdr:colOff>95250</xdr:colOff>
      <xdr:row>40</xdr:row>
      <xdr:rowOff>150223</xdr:rowOff>
    </xdr:to>
    <xdr:sp macro="" textlink="">
      <xdr:nvSpPr>
        <xdr:cNvPr id="400" name="楕円 399"/>
        <xdr:cNvSpPr/>
      </xdr:nvSpPr>
      <xdr:spPr>
        <a:xfrm>
          <a:off x="169672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65150</xdr:rowOff>
    </xdr:from>
    <xdr:ext cx="762000" cy="259045"/>
    <xdr:sp macro="" textlink="">
      <xdr:nvSpPr>
        <xdr:cNvPr id="401" name="公債費負担の状況該当値テキスト"/>
        <xdr:cNvSpPr txBox="1"/>
      </xdr:nvSpPr>
      <xdr:spPr>
        <a:xfrm>
          <a:off x="17106900" y="67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363</xdr:rowOff>
    </xdr:from>
    <xdr:to>
      <xdr:col>77</xdr:col>
      <xdr:colOff>95250</xdr:colOff>
      <xdr:row>40</xdr:row>
      <xdr:rowOff>101963</xdr:rowOff>
    </xdr:to>
    <xdr:sp macro="" textlink="">
      <xdr:nvSpPr>
        <xdr:cNvPr id="402" name="楕円 401"/>
        <xdr:cNvSpPr/>
      </xdr:nvSpPr>
      <xdr:spPr>
        <a:xfrm>
          <a:off x="16129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403" name="テキスト ボックス 402"/>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404" name="楕円 403"/>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405" name="テキスト ボックス 404"/>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406" name="楕円 405"/>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407" name="テキスト ボックス 406"/>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8" name="楕円 407"/>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9" name="テキスト ボックス 408"/>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年度までは類似団体と比較して低い水準にあったが、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公立病院の統廃合による病院事業会計の残債を承継したこと、新病院の建設のため町及び一部事務組合の地方債残高が増加したことにより、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％と大幅に増加した。平成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年度以降は充当可能基金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により改善していたが、平成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年度より一部事務組合の準公債費負担及び公債費の増加により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ポイント上昇した。今後は、庁舎建設事業により更なる将来負担比率の悪化が見込まれるため、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優先度を考慮し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た事業選定を行う必要がある。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170646</xdr:rowOff>
    </xdr:from>
    <xdr:to>
      <xdr:col>81</xdr:col>
      <xdr:colOff>44450</xdr:colOff>
      <xdr:row>15</xdr:row>
      <xdr:rowOff>40217</xdr:rowOff>
    </xdr:to>
    <xdr:cxnSp macro="">
      <xdr:nvCxnSpPr>
        <xdr:cNvPr id="443" name="直線コネクタ 442"/>
        <xdr:cNvCxnSpPr/>
      </xdr:nvCxnSpPr>
      <xdr:spPr>
        <a:xfrm>
          <a:off x="16179800" y="2570946"/>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170646</xdr:rowOff>
    </xdr:from>
    <xdr:to>
      <xdr:col>77</xdr:col>
      <xdr:colOff>44450</xdr:colOff>
      <xdr:row>15</xdr:row>
      <xdr:rowOff>54695</xdr:rowOff>
    </xdr:to>
    <xdr:cxnSp macro="">
      <xdr:nvCxnSpPr>
        <xdr:cNvPr id="446" name="直線コネクタ 445"/>
        <xdr:cNvCxnSpPr/>
      </xdr:nvCxnSpPr>
      <xdr:spPr>
        <a:xfrm flipV="1">
          <a:off x="15290800" y="257094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54695</xdr:rowOff>
    </xdr:from>
    <xdr:to>
      <xdr:col>72</xdr:col>
      <xdr:colOff>203200</xdr:colOff>
      <xdr:row>15</xdr:row>
      <xdr:rowOff>154432</xdr:rowOff>
    </xdr:to>
    <xdr:cxnSp macro="">
      <xdr:nvCxnSpPr>
        <xdr:cNvPr id="449" name="直線コネクタ 448"/>
        <xdr:cNvCxnSpPr/>
      </xdr:nvCxnSpPr>
      <xdr:spPr>
        <a:xfrm flipV="1">
          <a:off x="14401800" y="2626445"/>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89408</xdr:rowOff>
    </xdr:from>
    <xdr:to>
      <xdr:col>68</xdr:col>
      <xdr:colOff>152400</xdr:colOff>
      <xdr:row>15</xdr:row>
      <xdr:rowOff>154432</xdr:rowOff>
    </xdr:to>
    <xdr:cxnSp macro="">
      <xdr:nvCxnSpPr>
        <xdr:cNvPr id="452" name="直線コネクタ 451"/>
        <xdr:cNvCxnSpPr/>
      </xdr:nvCxnSpPr>
      <xdr:spPr>
        <a:xfrm>
          <a:off x="13512800" y="2489708"/>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139827</xdr:rowOff>
    </xdr:from>
    <xdr:to>
      <xdr:col>64</xdr:col>
      <xdr:colOff>152400</xdr:colOff>
      <xdr:row>16</xdr:row>
      <xdr:rowOff>69977</xdr:rowOff>
    </xdr:to>
    <xdr:sp macro="" textlink="">
      <xdr:nvSpPr>
        <xdr:cNvPr id="455" name="フローチャート: 判断 454"/>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54754</xdr:rowOff>
    </xdr:from>
    <xdr:ext cx="762000" cy="259045"/>
    <xdr:sp macro="" textlink="">
      <xdr:nvSpPr>
        <xdr:cNvPr id="456" name="テキスト ボックス 455"/>
        <xdr:cNvSpPr txBox="1"/>
      </xdr:nvSpPr>
      <xdr:spPr>
        <a:xfrm>
          <a:off x="13131800" y="279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160867</xdr:rowOff>
    </xdr:from>
    <xdr:to>
      <xdr:col>81</xdr:col>
      <xdr:colOff>95250</xdr:colOff>
      <xdr:row>15</xdr:row>
      <xdr:rowOff>91017</xdr:rowOff>
    </xdr:to>
    <xdr:sp macro="" textlink="">
      <xdr:nvSpPr>
        <xdr:cNvPr id="462" name="楕円 461"/>
        <xdr:cNvSpPr/>
      </xdr:nvSpPr>
      <xdr:spPr>
        <a:xfrm>
          <a:off x="169672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132944</xdr:rowOff>
    </xdr:from>
    <xdr:ext cx="762000" cy="259045"/>
    <xdr:sp macro="" textlink="">
      <xdr:nvSpPr>
        <xdr:cNvPr id="463" name="将来負担の状況該当値テキスト"/>
        <xdr:cNvSpPr txBox="1"/>
      </xdr:nvSpPr>
      <xdr:spPr>
        <a:xfrm>
          <a:off x="17106900" y="253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119846</xdr:rowOff>
    </xdr:from>
    <xdr:to>
      <xdr:col>77</xdr:col>
      <xdr:colOff>95250</xdr:colOff>
      <xdr:row>15</xdr:row>
      <xdr:rowOff>49996</xdr:rowOff>
    </xdr:to>
    <xdr:sp macro="" textlink="">
      <xdr:nvSpPr>
        <xdr:cNvPr id="464" name="楕円 463"/>
        <xdr:cNvSpPr/>
      </xdr:nvSpPr>
      <xdr:spPr>
        <a:xfrm>
          <a:off x="161290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34773</xdr:rowOff>
    </xdr:from>
    <xdr:ext cx="736600" cy="259045"/>
    <xdr:sp macro="" textlink="">
      <xdr:nvSpPr>
        <xdr:cNvPr id="465" name="テキスト ボックス 464"/>
        <xdr:cNvSpPr txBox="1"/>
      </xdr:nvSpPr>
      <xdr:spPr>
        <a:xfrm>
          <a:off x="15798800" y="2606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3895</xdr:rowOff>
    </xdr:from>
    <xdr:to>
      <xdr:col>73</xdr:col>
      <xdr:colOff>44450</xdr:colOff>
      <xdr:row>15</xdr:row>
      <xdr:rowOff>105495</xdr:rowOff>
    </xdr:to>
    <xdr:sp macro="" textlink="">
      <xdr:nvSpPr>
        <xdr:cNvPr id="466" name="楕円 465"/>
        <xdr:cNvSpPr/>
      </xdr:nvSpPr>
      <xdr:spPr>
        <a:xfrm>
          <a:off x="15240000" y="25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90272</xdr:rowOff>
    </xdr:from>
    <xdr:ext cx="762000" cy="259045"/>
    <xdr:sp macro="" textlink="">
      <xdr:nvSpPr>
        <xdr:cNvPr id="467" name="テキスト ボックス 466"/>
        <xdr:cNvSpPr txBox="1"/>
      </xdr:nvSpPr>
      <xdr:spPr>
        <a:xfrm>
          <a:off x="14909800" y="266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103632</xdr:rowOff>
    </xdr:from>
    <xdr:to>
      <xdr:col>68</xdr:col>
      <xdr:colOff>203200</xdr:colOff>
      <xdr:row>16</xdr:row>
      <xdr:rowOff>33782</xdr:rowOff>
    </xdr:to>
    <xdr:sp macro="" textlink="">
      <xdr:nvSpPr>
        <xdr:cNvPr id="468" name="楕円 467"/>
        <xdr:cNvSpPr/>
      </xdr:nvSpPr>
      <xdr:spPr>
        <a:xfrm>
          <a:off x="143510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18559</xdr:rowOff>
    </xdr:from>
    <xdr:ext cx="762000" cy="259045"/>
    <xdr:sp macro="" textlink="">
      <xdr:nvSpPr>
        <xdr:cNvPr id="469" name="テキスト ボックス 468"/>
        <xdr:cNvSpPr txBox="1"/>
      </xdr:nvSpPr>
      <xdr:spPr>
        <a:xfrm>
          <a:off x="14020800" y="276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38608</xdr:rowOff>
    </xdr:from>
    <xdr:to>
      <xdr:col>64</xdr:col>
      <xdr:colOff>152400</xdr:colOff>
      <xdr:row>14</xdr:row>
      <xdr:rowOff>140208</xdr:rowOff>
    </xdr:to>
    <xdr:sp macro="" textlink="">
      <xdr:nvSpPr>
        <xdr:cNvPr id="470" name="楕円 469"/>
        <xdr:cNvSpPr/>
      </xdr:nvSpPr>
      <xdr:spPr>
        <a:xfrm>
          <a:off x="13462000" y="24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150385</xdr:rowOff>
    </xdr:from>
    <xdr:ext cx="762000" cy="259045"/>
    <xdr:sp macro="" textlink="">
      <xdr:nvSpPr>
        <xdr:cNvPr id="471" name="テキスト ボックス 470"/>
        <xdr:cNvSpPr txBox="1"/>
      </xdr:nvSpPr>
      <xdr:spPr>
        <a:xfrm>
          <a:off x="13131800" y="220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13,964
13,871
74.38
8,936,284
8,245,911
516,814
4,744,149
9,892,262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や給与水準が類似団体と比較して低いため、人件費に係る比率は類似団体の平均を下回っている。し尿収集やごみ収集業務の民間委託を推進していることから、今後も比率は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108712</xdr:rowOff>
    </xdr:to>
    <xdr:cxnSp macro="">
      <xdr:nvCxnSpPr>
        <xdr:cNvPr id="64" name="直線コネクタ 63"/>
        <xdr:cNvCxnSpPr/>
      </xdr:nvCxnSpPr>
      <xdr:spPr>
        <a:xfrm flipV="1">
          <a:off x="3987800" y="62306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37</xdr:row>
      <xdr:rowOff>24130</xdr:rowOff>
    </xdr:to>
    <xdr:cxnSp macro="">
      <xdr:nvCxnSpPr>
        <xdr:cNvPr id="67" name="直線コネクタ 66"/>
        <xdr:cNvCxnSpPr/>
      </xdr:nvCxnSpPr>
      <xdr:spPr>
        <a:xfrm flipV="1">
          <a:off x="3098800" y="62809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24130</xdr:rowOff>
    </xdr:to>
    <xdr:cxnSp macro="">
      <xdr:nvCxnSpPr>
        <xdr:cNvPr id="70" name="直線コネクタ 69"/>
        <xdr:cNvCxnSpPr/>
      </xdr:nvCxnSpPr>
      <xdr:spPr>
        <a:xfrm>
          <a:off x="2209800" y="63083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36</xdr:row>
      <xdr:rowOff>168148</xdr:rowOff>
    </xdr:to>
    <xdr:cxnSp macro="">
      <xdr:nvCxnSpPr>
        <xdr:cNvPr id="73" name="直線コネクタ 72"/>
        <xdr:cNvCxnSpPr/>
      </xdr:nvCxnSpPr>
      <xdr:spPr>
        <a:xfrm flipV="1">
          <a:off x="1320800" y="6308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88" name="テキスト ボックス 87"/>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物件費に係る経常収支比率が高くなっているのは、し尿収集やごみ収集業務の民間委託を推進しているため、人件費から物件費へのシフトが起きているためである。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92710</xdr:rowOff>
    </xdr:to>
    <xdr:cxnSp macro="">
      <xdr:nvCxnSpPr>
        <xdr:cNvPr id="125" name="直線コネクタ 124"/>
        <xdr:cNvCxnSpPr/>
      </xdr:nvCxnSpPr>
      <xdr:spPr>
        <a:xfrm flipV="1">
          <a:off x="15671800" y="2992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12717</xdr:rowOff>
    </xdr:from>
    <xdr:ext cx="762000" cy="259045"/>
    <xdr:sp macro="" textlink="">
      <xdr:nvSpPr>
        <xdr:cNvPr id="126" name="物件費平均値テキスト"/>
        <xdr:cNvSpPr txBox="1"/>
      </xdr:nvSpPr>
      <xdr:spPr>
        <a:xfrm>
          <a:off x="16598900" y="275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92710</xdr:rowOff>
    </xdr:to>
    <xdr:cxnSp macro="">
      <xdr:nvCxnSpPr>
        <xdr:cNvPr id="128" name="直線コネクタ 127"/>
        <xdr:cNvCxnSpPr/>
      </xdr:nvCxnSpPr>
      <xdr:spPr>
        <a:xfrm>
          <a:off x="14782800" y="2969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0" name="テキスト ボックス 129"/>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17</xdr:row>
      <xdr:rowOff>54610</xdr:rowOff>
    </xdr:to>
    <xdr:cxnSp macro="">
      <xdr:nvCxnSpPr>
        <xdr:cNvPr id="131" name="直線コネクタ 130"/>
        <xdr:cNvCxnSpPr/>
      </xdr:nvCxnSpPr>
      <xdr:spPr>
        <a:xfrm>
          <a:off x="13893800" y="27940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3" name="テキスト ボックス 132"/>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134620</xdr:rowOff>
    </xdr:to>
    <xdr:cxnSp macro="">
      <xdr:nvCxnSpPr>
        <xdr:cNvPr id="134" name="直線コネクタ 133"/>
        <xdr:cNvCxnSpPr/>
      </xdr:nvCxnSpPr>
      <xdr:spPr>
        <a:xfrm flipV="1">
          <a:off x="13004800" y="2794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4" name="楕円 143"/>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170197</xdr:rowOff>
    </xdr:from>
    <xdr:ext cx="762000" cy="259045"/>
    <xdr:sp macro="" textlink="">
      <xdr:nvSpPr>
        <xdr:cNvPr id="145"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6" name="楕円 145"/>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7" name="テキスト ボックス 146"/>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48" name="楕円 147"/>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49" name="テキスト ボックス 148"/>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0" name="楕円 149"/>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1" name="テキスト ボックス 150"/>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2" name="楕円 151"/>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53" name="テキスト ボックス 152"/>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扶助費に係る経常収支比率が類似団体平均を下回っている要因としては、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人口減少及び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少子化の影響に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が考えられる。これ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社会福祉費及び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児童福祉費が類似団体と比較して少ない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ことがあげられる。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44450</xdr:rowOff>
    </xdr:to>
    <xdr:cxnSp macro="">
      <xdr:nvCxnSpPr>
        <xdr:cNvPr id="185" name="直線コネクタ 184"/>
        <xdr:cNvCxnSpPr/>
      </xdr:nvCxnSpPr>
      <xdr:spPr>
        <a:xfrm flipV="1">
          <a:off x="3987800" y="9804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44450</xdr:rowOff>
    </xdr:to>
    <xdr:cxnSp macro="">
      <xdr:nvCxnSpPr>
        <xdr:cNvPr id="188" name="直線コネクタ 187"/>
        <xdr:cNvCxnSpPr/>
      </xdr:nvCxnSpPr>
      <xdr:spPr>
        <a:xfrm>
          <a:off x="3098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139700</xdr:rowOff>
    </xdr:to>
    <xdr:cxnSp macro="">
      <xdr:nvCxnSpPr>
        <xdr:cNvPr id="191" name="直線コネクタ 190"/>
        <xdr:cNvCxnSpPr/>
      </xdr:nvCxnSpPr>
      <xdr:spPr>
        <a:xfrm>
          <a:off x="2209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57</xdr:row>
      <xdr:rowOff>82550</xdr:rowOff>
    </xdr:to>
    <xdr:cxnSp macro="">
      <xdr:nvCxnSpPr>
        <xdr:cNvPr id="194" name="直線コネクタ 193"/>
        <xdr:cNvCxnSpPr/>
      </xdr:nvCxnSpPr>
      <xdr:spPr>
        <a:xfrm flipV="1">
          <a:off x="1320800" y="9702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7" name="フローチャート: 判断 196"/>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98" name="テキスト ボックス 197"/>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4" name="楕円 203"/>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05"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06" name="楕円 205"/>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7" name="テキスト ボックス 206"/>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08" name="楕円 207"/>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09" name="テキスト ボックス 208"/>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0" name="楕円 209"/>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1" name="テキスト ボックス 210"/>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2" name="楕円 211"/>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13" name="テキスト ボックス 21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前年度と同水準であったが、高齢化の進展により介護給付費に対する繰出金が増加傾向であるため、引き続き、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介護が必要な状態にならないように介護予防施策を推進することで、繰出金の抑制に努める。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128633</xdr:rowOff>
    </xdr:from>
    <xdr:to>
      <xdr:col>82</xdr:col>
      <xdr:colOff>107950</xdr:colOff>
      <xdr:row>57</xdr:row>
      <xdr:rowOff>128633</xdr:rowOff>
    </xdr:to>
    <xdr:cxnSp macro="">
      <xdr:nvCxnSpPr>
        <xdr:cNvPr id="247" name="直線コネクタ 246"/>
        <xdr:cNvCxnSpPr/>
      </xdr:nvCxnSpPr>
      <xdr:spPr>
        <a:xfrm>
          <a:off x="15671800" y="99012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95976</xdr:rowOff>
    </xdr:from>
    <xdr:to>
      <xdr:col>78</xdr:col>
      <xdr:colOff>69850</xdr:colOff>
      <xdr:row>57</xdr:row>
      <xdr:rowOff>128633</xdr:rowOff>
    </xdr:to>
    <xdr:cxnSp macro="">
      <xdr:nvCxnSpPr>
        <xdr:cNvPr id="250" name="直線コネクタ 249"/>
        <xdr:cNvCxnSpPr/>
      </xdr:nvCxnSpPr>
      <xdr:spPr>
        <a:xfrm>
          <a:off x="14782800" y="98686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95976</xdr:rowOff>
    </xdr:from>
    <xdr:to>
      <xdr:col>73</xdr:col>
      <xdr:colOff>180975</xdr:colOff>
      <xdr:row>57</xdr:row>
      <xdr:rowOff>141696</xdr:rowOff>
    </xdr:to>
    <xdr:cxnSp macro="">
      <xdr:nvCxnSpPr>
        <xdr:cNvPr id="253" name="直線コネクタ 252"/>
        <xdr:cNvCxnSpPr/>
      </xdr:nvCxnSpPr>
      <xdr:spPr>
        <a:xfrm flipV="1">
          <a:off x="13893800" y="98686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141696</xdr:rowOff>
    </xdr:from>
    <xdr:to>
      <xdr:col>69</xdr:col>
      <xdr:colOff>92075</xdr:colOff>
      <xdr:row>57</xdr:row>
      <xdr:rowOff>141696</xdr:rowOff>
    </xdr:to>
    <xdr:cxnSp macro="">
      <xdr:nvCxnSpPr>
        <xdr:cNvPr id="256" name="直線コネクタ 255"/>
        <xdr:cNvCxnSpPr/>
      </xdr:nvCxnSpPr>
      <xdr:spPr>
        <a:xfrm>
          <a:off x="13004800" y="9914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58" name="テキスト ボックス 257"/>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162741</xdr:rowOff>
    </xdr:from>
    <xdr:to>
      <xdr:col>65</xdr:col>
      <xdr:colOff>53975</xdr:colOff>
      <xdr:row>58</xdr:row>
      <xdr:rowOff>92891</xdr:rowOff>
    </xdr:to>
    <xdr:sp macro="" textlink="">
      <xdr:nvSpPr>
        <xdr:cNvPr id="259" name="フローチャート: 判断 258"/>
        <xdr:cNvSpPr/>
      </xdr:nvSpPr>
      <xdr:spPr>
        <a:xfrm>
          <a:off x="12954000" y="99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77668</xdr:rowOff>
    </xdr:from>
    <xdr:ext cx="762000" cy="259045"/>
    <xdr:sp macro="" textlink="">
      <xdr:nvSpPr>
        <xdr:cNvPr id="260" name="テキスト ボックス 259"/>
        <xdr:cNvSpPr txBox="1"/>
      </xdr:nvSpPr>
      <xdr:spPr>
        <a:xfrm>
          <a:off x="12623800" y="1002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66" name="楕円 265"/>
        <xdr:cNvSpPr/>
      </xdr:nvSpPr>
      <xdr:spPr>
        <a:xfrm>
          <a:off x="164592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94360</xdr:rowOff>
    </xdr:from>
    <xdr:ext cx="762000" cy="259045"/>
    <xdr:sp macro="" textlink="">
      <xdr:nvSpPr>
        <xdr:cNvPr id="267" name="その他該当値テキスト"/>
        <xdr:cNvSpPr txBox="1"/>
      </xdr:nvSpPr>
      <xdr:spPr>
        <a:xfrm>
          <a:off x="16598900" y="969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77833</xdr:rowOff>
    </xdr:from>
    <xdr:to>
      <xdr:col>78</xdr:col>
      <xdr:colOff>120650</xdr:colOff>
      <xdr:row>58</xdr:row>
      <xdr:rowOff>7983</xdr:rowOff>
    </xdr:to>
    <xdr:sp macro="" textlink="">
      <xdr:nvSpPr>
        <xdr:cNvPr id="268" name="楕円 267"/>
        <xdr:cNvSpPr/>
      </xdr:nvSpPr>
      <xdr:spPr>
        <a:xfrm>
          <a:off x="15621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18160</xdr:rowOff>
    </xdr:from>
    <xdr:ext cx="736600" cy="259045"/>
    <xdr:sp macro="" textlink="">
      <xdr:nvSpPr>
        <xdr:cNvPr id="269" name="テキスト ボックス 268"/>
        <xdr:cNvSpPr txBox="1"/>
      </xdr:nvSpPr>
      <xdr:spPr>
        <a:xfrm>
          <a:off x="15290800" y="9619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45176</xdr:rowOff>
    </xdr:from>
    <xdr:to>
      <xdr:col>74</xdr:col>
      <xdr:colOff>31750</xdr:colOff>
      <xdr:row>57</xdr:row>
      <xdr:rowOff>146776</xdr:rowOff>
    </xdr:to>
    <xdr:sp macro="" textlink="">
      <xdr:nvSpPr>
        <xdr:cNvPr id="270" name="楕円 269"/>
        <xdr:cNvSpPr/>
      </xdr:nvSpPr>
      <xdr:spPr>
        <a:xfrm>
          <a:off x="14732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156953</xdr:rowOff>
    </xdr:from>
    <xdr:ext cx="762000" cy="259045"/>
    <xdr:sp macro="" textlink="">
      <xdr:nvSpPr>
        <xdr:cNvPr id="271" name="テキスト ボックス 270"/>
        <xdr:cNvSpPr txBox="1"/>
      </xdr:nvSpPr>
      <xdr:spPr>
        <a:xfrm>
          <a:off x="14401800" y="958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90896</xdr:rowOff>
    </xdr:from>
    <xdr:to>
      <xdr:col>69</xdr:col>
      <xdr:colOff>142875</xdr:colOff>
      <xdr:row>58</xdr:row>
      <xdr:rowOff>21046</xdr:rowOff>
    </xdr:to>
    <xdr:sp macro="" textlink="">
      <xdr:nvSpPr>
        <xdr:cNvPr id="272" name="楕円 271"/>
        <xdr:cNvSpPr/>
      </xdr:nvSpPr>
      <xdr:spPr>
        <a:xfrm>
          <a:off x="13843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5823</xdr:rowOff>
    </xdr:from>
    <xdr:ext cx="762000" cy="259045"/>
    <xdr:sp macro="" textlink="">
      <xdr:nvSpPr>
        <xdr:cNvPr id="273" name="テキスト ボックス 272"/>
        <xdr:cNvSpPr txBox="1"/>
      </xdr:nvSpPr>
      <xdr:spPr>
        <a:xfrm>
          <a:off x="13512800" y="994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90896</xdr:rowOff>
    </xdr:from>
    <xdr:to>
      <xdr:col>65</xdr:col>
      <xdr:colOff>53975</xdr:colOff>
      <xdr:row>58</xdr:row>
      <xdr:rowOff>21046</xdr:rowOff>
    </xdr:to>
    <xdr:sp macro="" textlink="">
      <xdr:nvSpPr>
        <xdr:cNvPr id="274" name="楕円 273"/>
        <xdr:cNvSpPr/>
      </xdr:nvSpPr>
      <xdr:spPr>
        <a:xfrm>
          <a:off x="12954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31223</xdr:rowOff>
    </xdr:from>
    <xdr:ext cx="762000" cy="259045"/>
    <xdr:sp macro="" textlink="">
      <xdr:nvSpPr>
        <xdr:cNvPr id="275" name="テキスト ボックス 274"/>
        <xdr:cNvSpPr txBox="1"/>
      </xdr:nvSpPr>
      <xdr:spPr>
        <a:xfrm>
          <a:off x="12623800" y="963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小豆地区広域行政事務組合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が実施したデジタル無線の整備に係る公債費の償還が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年度より開始されたことに伴い負担金が増加している。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月に開院した新病院に対する負担金が多額になっている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ことも要因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である。独立採算の原則に立った病院運営に努めるとともに、その他各種団体に対する負担金及び補助金について、見直しや廃止等を検討するなど、補助費等の抑制に努める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40132</xdr:rowOff>
    </xdr:to>
    <xdr:cxnSp macro="">
      <xdr:nvCxnSpPr>
        <xdr:cNvPr id="305" name="直線コネクタ 304"/>
        <xdr:cNvCxnSpPr/>
      </xdr:nvCxnSpPr>
      <xdr:spPr>
        <a:xfrm>
          <a:off x="15671800" y="65232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8128</xdr:rowOff>
    </xdr:to>
    <xdr:cxnSp macro="">
      <xdr:nvCxnSpPr>
        <xdr:cNvPr id="308" name="直線コネクタ 307"/>
        <xdr:cNvCxnSpPr/>
      </xdr:nvCxnSpPr>
      <xdr:spPr>
        <a:xfrm>
          <a:off x="14782800" y="65095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165862</xdr:rowOff>
    </xdr:to>
    <xdr:cxnSp macro="">
      <xdr:nvCxnSpPr>
        <xdr:cNvPr id="311" name="直線コネクタ 310"/>
        <xdr:cNvCxnSpPr/>
      </xdr:nvCxnSpPr>
      <xdr:spPr>
        <a:xfrm>
          <a:off x="13893800" y="64409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3" name="テキスト ボックス 312"/>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97282</xdr:rowOff>
    </xdr:to>
    <xdr:cxnSp macro="">
      <xdr:nvCxnSpPr>
        <xdr:cNvPr id="314" name="直線コネクタ 313"/>
        <xdr:cNvCxnSpPr/>
      </xdr:nvCxnSpPr>
      <xdr:spPr>
        <a:xfrm>
          <a:off x="13004800" y="63220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6" name="テキスト ボックス 315"/>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24" name="楕円 323"/>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25"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26" name="楕円 325"/>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27" name="テキスト ボックス 326"/>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28" name="楕円 327"/>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29" name="テキスト ボックス 328"/>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0" name="楕円 329"/>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1" name="テキスト ボックス 330"/>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2" name="楕円 331"/>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3" name="テキスト ボックス 332"/>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耐震性が十分でない小学校、公民館、庁舎等の建て替えなど、先延ばしできない建設事業を順次進めているため、地方債の発行額が増加している。今後、非常に厳しい財政運営となることが予想されるため、後世への負担を少しでも軽減するよう、新規事業の実施等について総点検を図り、公債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170435</xdr:rowOff>
    </xdr:to>
    <xdr:cxnSp macro="">
      <xdr:nvCxnSpPr>
        <xdr:cNvPr id="363" name="直線コネクタ 362"/>
        <xdr:cNvCxnSpPr/>
      </xdr:nvCxnSpPr>
      <xdr:spPr>
        <a:xfrm>
          <a:off x="3987800" y="13317220"/>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152146</xdr:rowOff>
    </xdr:to>
    <xdr:cxnSp macro="">
      <xdr:nvCxnSpPr>
        <xdr:cNvPr id="366" name="直線コネクタ 365"/>
        <xdr:cNvCxnSpPr/>
      </xdr:nvCxnSpPr>
      <xdr:spPr>
        <a:xfrm flipV="1">
          <a:off x="3098800" y="13317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152146</xdr:rowOff>
    </xdr:to>
    <xdr:cxnSp macro="">
      <xdr:nvCxnSpPr>
        <xdr:cNvPr id="369" name="直線コネクタ 368"/>
        <xdr:cNvCxnSpPr/>
      </xdr:nvCxnSpPr>
      <xdr:spPr>
        <a:xfrm>
          <a:off x="2209800" y="132943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161289</xdr:rowOff>
    </xdr:to>
    <xdr:cxnSp macro="">
      <xdr:nvCxnSpPr>
        <xdr:cNvPr id="372" name="直線コネクタ 371"/>
        <xdr:cNvCxnSpPr/>
      </xdr:nvCxnSpPr>
      <xdr:spPr>
        <a:xfrm flipV="1">
          <a:off x="1320800" y="132943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5" name="フローチャート: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6" name="テキスト ボックス 375"/>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82" name="楕円 381"/>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83" name="公債費該当値テキスト"/>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4" name="楕円 383"/>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5" name="テキスト ボックス 38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86" name="楕円 385"/>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16273</xdr:rowOff>
    </xdr:from>
    <xdr:ext cx="762000" cy="259045"/>
    <xdr:sp macro="" textlink="">
      <xdr:nvSpPr>
        <xdr:cNvPr id="387" name="テキスト ボックス 386"/>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8" name="楕円 387"/>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9" name="テキスト ボックス 38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0" name="楕円 389"/>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91" name="テキスト ボックス 390"/>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補助費等に係る経常収支比率が類似団体平均を大きく上回っているため、各種団体に対する負担金及び補助金について、見直しや廃止等を検討するなど、補助費等の抑制に努める。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77</xdr:row>
      <xdr:rowOff>24130</xdr:rowOff>
    </xdr:to>
    <xdr:cxnSp macro="">
      <xdr:nvCxnSpPr>
        <xdr:cNvPr id="422" name="直線コネクタ 421"/>
        <xdr:cNvCxnSpPr/>
      </xdr:nvCxnSpPr>
      <xdr:spPr>
        <a:xfrm flipV="1">
          <a:off x="15671800" y="131937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23"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24130</xdr:rowOff>
    </xdr:to>
    <xdr:cxnSp macro="">
      <xdr:nvCxnSpPr>
        <xdr:cNvPr id="425" name="直線コネクタ 424"/>
        <xdr:cNvCxnSpPr/>
      </xdr:nvCxnSpPr>
      <xdr:spPr>
        <a:xfrm>
          <a:off x="14782800" y="1322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77</xdr:row>
      <xdr:rowOff>24130</xdr:rowOff>
    </xdr:to>
    <xdr:cxnSp macro="">
      <xdr:nvCxnSpPr>
        <xdr:cNvPr id="428" name="直線コネクタ 427"/>
        <xdr:cNvCxnSpPr/>
      </xdr:nvCxnSpPr>
      <xdr:spPr>
        <a:xfrm>
          <a:off x="13893800" y="13010896"/>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75</xdr:row>
      <xdr:rowOff>170435</xdr:rowOff>
    </xdr:to>
    <xdr:cxnSp macro="">
      <xdr:nvCxnSpPr>
        <xdr:cNvPr id="431" name="直線コネクタ 430"/>
        <xdr:cNvCxnSpPr/>
      </xdr:nvCxnSpPr>
      <xdr:spPr>
        <a:xfrm flipV="1">
          <a:off x="13004800" y="130108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33" name="テキスト ボックス 432"/>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4" name="フローチャート: 判断 433"/>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5" name="テキスト ボックス 434"/>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112776</xdr:rowOff>
    </xdr:from>
    <xdr:to>
      <xdr:col>82</xdr:col>
      <xdr:colOff>158750</xdr:colOff>
      <xdr:row>77</xdr:row>
      <xdr:rowOff>42926</xdr:rowOff>
    </xdr:to>
    <xdr:sp macro="" textlink="">
      <xdr:nvSpPr>
        <xdr:cNvPr id="441" name="楕円 440"/>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129303</xdr:rowOff>
    </xdr:from>
    <xdr:ext cx="762000" cy="259045"/>
    <xdr:sp macro="" textlink="">
      <xdr:nvSpPr>
        <xdr:cNvPr id="442" name="公債費以外該当値テキスト"/>
        <xdr:cNvSpPr txBox="1"/>
      </xdr:nvSpPr>
      <xdr:spPr>
        <a:xfrm>
          <a:off x="16598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3" name="楕円 442"/>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4" name="テキスト ボックス 443"/>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5" name="楕円 444"/>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6" name="テキスト ボックス 445"/>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101346</xdr:rowOff>
    </xdr:from>
    <xdr:to>
      <xdr:col>69</xdr:col>
      <xdr:colOff>142875</xdr:colOff>
      <xdr:row>76</xdr:row>
      <xdr:rowOff>31496</xdr:rowOff>
    </xdr:to>
    <xdr:sp macro="" textlink="">
      <xdr:nvSpPr>
        <xdr:cNvPr id="447" name="楕円 446"/>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48" name="テキスト ボックス 447"/>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49" name="楕円 448"/>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59961</xdr:rowOff>
    </xdr:from>
    <xdr:ext cx="762000" cy="259045"/>
    <xdr:sp macro="" textlink="">
      <xdr:nvSpPr>
        <xdr:cNvPr id="450" name="テキスト ボックス 449"/>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71275</xdr:rowOff>
    </xdr:from>
    <xdr:to>
      <xdr:col>29</xdr:col>
      <xdr:colOff>127000</xdr:colOff>
      <xdr:row>17</xdr:row>
      <xdr:rowOff>115257</xdr:rowOff>
    </xdr:to>
    <xdr:cxnSp macro="">
      <xdr:nvCxnSpPr>
        <xdr:cNvPr id="50" name="直線コネクタ 49"/>
        <xdr:cNvCxnSpPr/>
      </xdr:nvCxnSpPr>
      <xdr:spPr bwMode="auto">
        <a:xfrm flipV="1">
          <a:off x="5003800" y="3033550"/>
          <a:ext cx="647700" cy="4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56052</xdr:rowOff>
    </xdr:from>
    <xdr:ext cx="762000" cy="259045"/>
    <xdr:sp macro="" textlink="">
      <xdr:nvSpPr>
        <xdr:cNvPr id="51" name="人口1人当たり決算額の推移平均値テキスト130"/>
        <xdr:cNvSpPr txBox="1"/>
      </xdr:nvSpPr>
      <xdr:spPr>
        <a:xfrm>
          <a:off x="5740400" y="3018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103721</xdr:rowOff>
    </xdr:from>
    <xdr:to>
      <xdr:col>26</xdr:col>
      <xdr:colOff>50800</xdr:colOff>
      <xdr:row>17</xdr:row>
      <xdr:rowOff>115257</xdr:rowOff>
    </xdr:to>
    <xdr:cxnSp macro="">
      <xdr:nvCxnSpPr>
        <xdr:cNvPr id="53" name="直線コネクタ 52"/>
        <xdr:cNvCxnSpPr/>
      </xdr:nvCxnSpPr>
      <xdr:spPr bwMode="auto">
        <a:xfrm>
          <a:off x="4305300" y="3065996"/>
          <a:ext cx="698500" cy="11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103721</xdr:rowOff>
    </xdr:from>
    <xdr:to>
      <xdr:col>22</xdr:col>
      <xdr:colOff>114300</xdr:colOff>
      <xdr:row>18</xdr:row>
      <xdr:rowOff>65019</xdr:rowOff>
    </xdr:to>
    <xdr:cxnSp macro="">
      <xdr:nvCxnSpPr>
        <xdr:cNvPr id="56" name="直線コネクタ 55"/>
        <xdr:cNvCxnSpPr/>
      </xdr:nvCxnSpPr>
      <xdr:spPr bwMode="auto">
        <a:xfrm flipV="1">
          <a:off x="3606800" y="3065996"/>
          <a:ext cx="698500" cy="13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62436</xdr:rowOff>
    </xdr:from>
    <xdr:to>
      <xdr:col>18</xdr:col>
      <xdr:colOff>177800</xdr:colOff>
      <xdr:row>18</xdr:row>
      <xdr:rowOff>65019</xdr:rowOff>
    </xdr:to>
    <xdr:cxnSp macro="">
      <xdr:nvCxnSpPr>
        <xdr:cNvPr id="59" name="直線コネクタ 58"/>
        <xdr:cNvCxnSpPr/>
      </xdr:nvCxnSpPr>
      <xdr:spPr bwMode="auto">
        <a:xfrm>
          <a:off x="2908300" y="3196161"/>
          <a:ext cx="698500" cy="2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38602</xdr:rowOff>
    </xdr:from>
    <xdr:ext cx="762000" cy="259045"/>
    <xdr:sp macro="" textlink="">
      <xdr:nvSpPr>
        <xdr:cNvPr id="61" name="テキスト ボックス 60"/>
        <xdr:cNvSpPr txBox="1"/>
      </xdr:nvSpPr>
      <xdr:spPr>
        <a:xfrm>
          <a:off x="32258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30091</xdr:rowOff>
    </xdr:from>
    <xdr:to>
      <xdr:col>15</xdr:col>
      <xdr:colOff>101600</xdr:colOff>
      <xdr:row>18</xdr:row>
      <xdr:rowOff>131691</xdr:rowOff>
    </xdr:to>
    <xdr:sp macro="" textlink="">
      <xdr:nvSpPr>
        <xdr:cNvPr id="62" name="フローチャート: 判断 61"/>
        <xdr:cNvSpPr/>
      </xdr:nvSpPr>
      <xdr:spPr bwMode="auto">
        <a:xfrm>
          <a:off x="2857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116468</xdr:rowOff>
    </xdr:from>
    <xdr:ext cx="762000" cy="259045"/>
    <xdr:sp macro="" textlink="">
      <xdr:nvSpPr>
        <xdr:cNvPr id="63" name="テキスト ボックス 62"/>
        <xdr:cNvSpPr txBox="1"/>
      </xdr:nvSpPr>
      <xdr:spPr>
        <a:xfrm>
          <a:off x="25273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20475</xdr:rowOff>
    </xdr:from>
    <xdr:to>
      <xdr:col>29</xdr:col>
      <xdr:colOff>177800</xdr:colOff>
      <xdr:row>17</xdr:row>
      <xdr:rowOff>122075</xdr:rowOff>
    </xdr:to>
    <xdr:sp macro="" textlink="">
      <xdr:nvSpPr>
        <xdr:cNvPr id="69" name="楕円 68"/>
        <xdr:cNvSpPr/>
      </xdr:nvSpPr>
      <xdr:spPr bwMode="auto">
        <a:xfrm>
          <a:off x="5600700" y="2982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37002</xdr:rowOff>
    </xdr:from>
    <xdr:ext cx="762000" cy="259045"/>
    <xdr:sp macro="" textlink="">
      <xdr:nvSpPr>
        <xdr:cNvPr id="70" name="人口1人当たり決算額の推移該当値テキスト130"/>
        <xdr:cNvSpPr txBox="1"/>
      </xdr:nvSpPr>
      <xdr:spPr>
        <a:xfrm>
          <a:off x="5740400" y="282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64457</xdr:rowOff>
    </xdr:from>
    <xdr:to>
      <xdr:col>26</xdr:col>
      <xdr:colOff>101600</xdr:colOff>
      <xdr:row>17</xdr:row>
      <xdr:rowOff>166057</xdr:rowOff>
    </xdr:to>
    <xdr:sp macro="" textlink="">
      <xdr:nvSpPr>
        <xdr:cNvPr id="71" name="楕円 70"/>
        <xdr:cNvSpPr/>
      </xdr:nvSpPr>
      <xdr:spPr bwMode="auto">
        <a:xfrm>
          <a:off x="4953000" y="3026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4784</xdr:rowOff>
    </xdr:from>
    <xdr:ext cx="736600" cy="259045"/>
    <xdr:sp macro="" textlink="">
      <xdr:nvSpPr>
        <xdr:cNvPr id="72" name="テキスト ボックス 71"/>
        <xdr:cNvSpPr txBox="1"/>
      </xdr:nvSpPr>
      <xdr:spPr>
        <a:xfrm>
          <a:off x="4622800" y="2795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52921</xdr:rowOff>
    </xdr:from>
    <xdr:to>
      <xdr:col>22</xdr:col>
      <xdr:colOff>165100</xdr:colOff>
      <xdr:row>17</xdr:row>
      <xdr:rowOff>154521</xdr:rowOff>
    </xdr:to>
    <xdr:sp macro="" textlink="">
      <xdr:nvSpPr>
        <xdr:cNvPr id="73" name="楕円 72"/>
        <xdr:cNvSpPr/>
      </xdr:nvSpPr>
      <xdr:spPr bwMode="auto">
        <a:xfrm>
          <a:off x="4254500" y="3015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164698</xdr:rowOff>
    </xdr:from>
    <xdr:ext cx="762000" cy="259045"/>
    <xdr:sp macro="" textlink="">
      <xdr:nvSpPr>
        <xdr:cNvPr id="74" name="テキスト ボックス 73"/>
        <xdr:cNvSpPr txBox="1"/>
      </xdr:nvSpPr>
      <xdr:spPr>
        <a:xfrm>
          <a:off x="3924300" y="278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14219</xdr:rowOff>
    </xdr:from>
    <xdr:to>
      <xdr:col>19</xdr:col>
      <xdr:colOff>38100</xdr:colOff>
      <xdr:row>18</xdr:row>
      <xdr:rowOff>115819</xdr:rowOff>
    </xdr:to>
    <xdr:sp macro="" textlink="">
      <xdr:nvSpPr>
        <xdr:cNvPr id="75" name="楕円 74"/>
        <xdr:cNvSpPr/>
      </xdr:nvSpPr>
      <xdr:spPr bwMode="auto">
        <a:xfrm>
          <a:off x="3556000" y="314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100596</xdr:rowOff>
    </xdr:from>
    <xdr:ext cx="762000" cy="259045"/>
    <xdr:sp macro="" textlink="">
      <xdr:nvSpPr>
        <xdr:cNvPr id="76" name="テキスト ボックス 75"/>
        <xdr:cNvSpPr txBox="1"/>
      </xdr:nvSpPr>
      <xdr:spPr>
        <a:xfrm>
          <a:off x="3225800" y="323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11636</xdr:rowOff>
    </xdr:from>
    <xdr:to>
      <xdr:col>15</xdr:col>
      <xdr:colOff>101600</xdr:colOff>
      <xdr:row>18</xdr:row>
      <xdr:rowOff>113236</xdr:rowOff>
    </xdr:to>
    <xdr:sp macro="" textlink="">
      <xdr:nvSpPr>
        <xdr:cNvPr id="77" name="楕円 76"/>
        <xdr:cNvSpPr/>
      </xdr:nvSpPr>
      <xdr:spPr bwMode="auto">
        <a:xfrm>
          <a:off x="2857500" y="3145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123413</xdr:rowOff>
    </xdr:from>
    <xdr:ext cx="762000" cy="259045"/>
    <xdr:sp macro="" textlink="">
      <xdr:nvSpPr>
        <xdr:cNvPr id="78" name="テキスト ボックス 77"/>
        <xdr:cNvSpPr txBox="1"/>
      </xdr:nvSpPr>
      <xdr:spPr>
        <a:xfrm>
          <a:off x="2527300" y="291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109131</xdr:rowOff>
    </xdr:from>
    <xdr:to>
      <xdr:col>29</xdr:col>
      <xdr:colOff>127000</xdr:colOff>
      <xdr:row>35</xdr:row>
      <xdr:rowOff>208515</xdr:rowOff>
    </xdr:to>
    <xdr:cxnSp macro="">
      <xdr:nvCxnSpPr>
        <xdr:cNvPr id="111" name="直線コネクタ 110"/>
        <xdr:cNvCxnSpPr/>
      </xdr:nvCxnSpPr>
      <xdr:spPr bwMode="auto">
        <a:xfrm flipV="1">
          <a:off x="5003800" y="6719481"/>
          <a:ext cx="647700" cy="99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93908</xdr:rowOff>
    </xdr:from>
    <xdr:ext cx="762000" cy="259045"/>
    <xdr:sp macro="" textlink="">
      <xdr:nvSpPr>
        <xdr:cNvPr id="112" name="人口1人当たり決算額の推移平均値テキスト445"/>
        <xdr:cNvSpPr txBox="1"/>
      </xdr:nvSpPr>
      <xdr:spPr>
        <a:xfrm>
          <a:off x="5740400" y="6704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208515</xdr:rowOff>
    </xdr:from>
    <xdr:to>
      <xdr:col>26</xdr:col>
      <xdr:colOff>50800</xdr:colOff>
      <xdr:row>35</xdr:row>
      <xdr:rowOff>219487</xdr:rowOff>
    </xdr:to>
    <xdr:cxnSp macro="">
      <xdr:nvCxnSpPr>
        <xdr:cNvPr id="114" name="直線コネクタ 113"/>
        <xdr:cNvCxnSpPr/>
      </xdr:nvCxnSpPr>
      <xdr:spPr bwMode="auto">
        <a:xfrm flipV="1">
          <a:off x="4305300" y="6818865"/>
          <a:ext cx="698500" cy="10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219487</xdr:rowOff>
    </xdr:from>
    <xdr:to>
      <xdr:col>22</xdr:col>
      <xdr:colOff>114300</xdr:colOff>
      <xdr:row>35</xdr:row>
      <xdr:rowOff>236690</xdr:rowOff>
    </xdr:to>
    <xdr:cxnSp macro="">
      <xdr:nvCxnSpPr>
        <xdr:cNvPr id="117" name="直線コネクタ 116"/>
        <xdr:cNvCxnSpPr/>
      </xdr:nvCxnSpPr>
      <xdr:spPr bwMode="auto">
        <a:xfrm flipV="1">
          <a:off x="3606800" y="6829837"/>
          <a:ext cx="698500" cy="17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209029</xdr:rowOff>
    </xdr:from>
    <xdr:to>
      <xdr:col>18</xdr:col>
      <xdr:colOff>177800</xdr:colOff>
      <xdr:row>35</xdr:row>
      <xdr:rowOff>236690</xdr:rowOff>
    </xdr:to>
    <xdr:cxnSp macro="">
      <xdr:nvCxnSpPr>
        <xdr:cNvPr id="120" name="直線コネクタ 119"/>
        <xdr:cNvCxnSpPr/>
      </xdr:nvCxnSpPr>
      <xdr:spPr bwMode="auto">
        <a:xfrm>
          <a:off x="2908300" y="6819379"/>
          <a:ext cx="698500" cy="2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3" name="フローチャート: 判断 122"/>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4" name="テキスト ボックス 123"/>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58331</xdr:rowOff>
    </xdr:from>
    <xdr:to>
      <xdr:col>29</xdr:col>
      <xdr:colOff>177800</xdr:colOff>
      <xdr:row>35</xdr:row>
      <xdr:rowOff>159931</xdr:rowOff>
    </xdr:to>
    <xdr:sp macro="" textlink="">
      <xdr:nvSpPr>
        <xdr:cNvPr id="130" name="楕円 129"/>
        <xdr:cNvSpPr/>
      </xdr:nvSpPr>
      <xdr:spPr bwMode="auto">
        <a:xfrm>
          <a:off x="5600700" y="6668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246308</xdr:rowOff>
    </xdr:from>
    <xdr:ext cx="762000" cy="259045"/>
    <xdr:sp macro="" textlink="">
      <xdr:nvSpPr>
        <xdr:cNvPr id="131" name="人口1人当たり決算額の推移該当値テキスト445"/>
        <xdr:cNvSpPr txBox="1"/>
      </xdr:nvSpPr>
      <xdr:spPr>
        <a:xfrm>
          <a:off x="5740400" y="651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157715</xdr:rowOff>
    </xdr:from>
    <xdr:to>
      <xdr:col>26</xdr:col>
      <xdr:colOff>101600</xdr:colOff>
      <xdr:row>35</xdr:row>
      <xdr:rowOff>259315</xdr:rowOff>
    </xdr:to>
    <xdr:sp macro="" textlink="">
      <xdr:nvSpPr>
        <xdr:cNvPr id="132" name="楕円 131"/>
        <xdr:cNvSpPr/>
      </xdr:nvSpPr>
      <xdr:spPr bwMode="auto">
        <a:xfrm>
          <a:off x="4953000" y="6768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244092</xdr:rowOff>
    </xdr:from>
    <xdr:ext cx="736600" cy="259045"/>
    <xdr:sp macro="" textlink="">
      <xdr:nvSpPr>
        <xdr:cNvPr id="133" name="テキスト ボックス 132"/>
        <xdr:cNvSpPr txBox="1"/>
      </xdr:nvSpPr>
      <xdr:spPr>
        <a:xfrm>
          <a:off x="4622800" y="6854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168687</xdr:rowOff>
    </xdr:from>
    <xdr:to>
      <xdr:col>22</xdr:col>
      <xdr:colOff>165100</xdr:colOff>
      <xdr:row>35</xdr:row>
      <xdr:rowOff>270287</xdr:rowOff>
    </xdr:to>
    <xdr:sp macro="" textlink="">
      <xdr:nvSpPr>
        <xdr:cNvPr id="134" name="楕円 133"/>
        <xdr:cNvSpPr/>
      </xdr:nvSpPr>
      <xdr:spPr bwMode="auto">
        <a:xfrm>
          <a:off x="4254500" y="6779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255064</xdr:rowOff>
    </xdr:from>
    <xdr:ext cx="762000" cy="259045"/>
    <xdr:sp macro="" textlink="">
      <xdr:nvSpPr>
        <xdr:cNvPr id="135" name="テキスト ボックス 134"/>
        <xdr:cNvSpPr txBox="1"/>
      </xdr:nvSpPr>
      <xdr:spPr>
        <a:xfrm>
          <a:off x="3924300" y="68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185890</xdr:rowOff>
    </xdr:from>
    <xdr:to>
      <xdr:col>19</xdr:col>
      <xdr:colOff>38100</xdr:colOff>
      <xdr:row>35</xdr:row>
      <xdr:rowOff>287490</xdr:rowOff>
    </xdr:to>
    <xdr:sp macro="" textlink="">
      <xdr:nvSpPr>
        <xdr:cNvPr id="136" name="楕円 135"/>
        <xdr:cNvSpPr/>
      </xdr:nvSpPr>
      <xdr:spPr bwMode="auto">
        <a:xfrm>
          <a:off x="3556000" y="679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272267</xdr:rowOff>
    </xdr:from>
    <xdr:ext cx="762000" cy="259045"/>
    <xdr:sp macro="" textlink="">
      <xdr:nvSpPr>
        <xdr:cNvPr id="137" name="テキスト ボックス 136"/>
        <xdr:cNvSpPr txBox="1"/>
      </xdr:nvSpPr>
      <xdr:spPr>
        <a:xfrm>
          <a:off x="3225800" y="688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158229</xdr:rowOff>
    </xdr:from>
    <xdr:to>
      <xdr:col>15</xdr:col>
      <xdr:colOff>101600</xdr:colOff>
      <xdr:row>35</xdr:row>
      <xdr:rowOff>259829</xdr:rowOff>
    </xdr:to>
    <xdr:sp macro="" textlink="">
      <xdr:nvSpPr>
        <xdr:cNvPr id="138" name="楕円 137"/>
        <xdr:cNvSpPr/>
      </xdr:nvSpPr>
      <xdr:spPr bwMode="auto">
        <a:xfrm>
          <a:off x="2857500" y="6768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244606</xdr:rowOff>
    </xdr:from>
    <xdr:ext cx="762000" cy="259045"/>
    <xdr:sp macro="" textlink="">
      <xdr:nvSpPr>
        <xdr:cNvPr id="139" name="テキスト ボックス 138"/>
        <xdr:cNvSpPr txBox="1"/>
      </xdr:nvSpPr>
      <xdr:spPr>
        <a:xfrm>
          <a:off x="2527300" y="685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13,964
13,871
74.38
8,936,284
8,245,911
516,814
4,744,149
9,892,262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146086</xdr:rowOff>
    </xdr:from>
    <xdr:to>
      <xdr:col>24</xdr:col>
      <xdr:colOff>63500</xdr:colOff>
      <xdr:row>37</xdr:row>
      <xdr:rowOff>170409</xdr:rowOff>
    </xdr:to>
    <xdr:cxnSp macro="">
      <xdr:nvCxnSpPr>
        <xdr:cNvPr id="61" name="直線コネクタ 60"/>
        <xdr:cNvCxnSpPr/>
      </xdr:nvCxnSpPr>
      <xdr:spPr>
        <a:xfrm flipV="1">
          <a:off x="3797300" y="6489736"/>
          <a:ext cx="8382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162285</xdr:rowOff>
    </xdr:from>
    <xdr:to>
      <xdr:col>19</xdr:col>
      <xdr:colOff>177800</xdr:colOff>
      <xdr:row>37</xdr:row>
      <xdr:rowOff>170409</xdr:rowOff>
    </xdr:to>
    <xdr:cxnSp macro="">
      <xdr:nvCxnSpPr>
        <xdr:cNvPr id="64" name="直線コネクタ 63"/>
        <xdr:cNvCxnSpPr/>
      </xdr:nvCxnSpPr>
      <xdr:spPr>
        <a:xfrm>
          <a:off x="2908300" y="6505935"/>
          <a:ext cx="889000" cy="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162034</xdr:rowOff>
    </xdr:from>
    <xdr:to>
      <xdr:col>15</xdr:col>
      <xdr:colOff>50800</xdr:colOff>
      <xdr:row>37</xdr:row>
      <xdr:rowOff>162285</xdr:rowOff>
    </xdr:to>
    <xdr:cxnSp macro="">
      <xdr:nvCxnSpPr>
        <xdr:cNvPr id="67" name="直線コネクタ 66"/>
        <xdr:cNvCxnSpPr/>
      </xdr:nvCxnSpPr>
      <xdr:spPr>
        <a:xfrm>
          <a:off x="2019300" y="6505684"/>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162034</xdr:rowOff>
    </xdr:from>
    <xdr:to>
      <xdr:col>10</xdr:col>
      <xdr:colOff>114300</xdr:colOff>
      <xdr:row>38</xdr:row>
      <xdr:rowOff>12682</xdr:rowOff>
    </xdr:to>
    <xdr:cxnSp macro="">
      <xdr:nvCxnSpPr>
        <xdr:cNvPr id="70" name="直線コネクタ 69"/>
        <xdr:cNvCxnSpPr/>
      </xdr:nvCxnSpPr>
      <xdr:spPr>
        <a:xfrm flipV="1">
          <a:off x="1130300" y="650568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160408</xdr:rowOff>
    </xdr:from>
    <xdr:ext cx="534377" cy="259045"/>
    <xdr:sp macro="" textlink="">
      <xdr:nvSpPr>
        <xdr:cNvPr id="72" name="テキスト ボックス 71"/>
        <xdr:cNvSpPr txBox="1"/>
      </xdr:nvSpPr>
      <xdr:spPr>
        <a:xfrm>
          <a:off x="1752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124721</xdr:rowOff>
    </xdr:from>
    <xdr:to>
      <xdr:col>6</xdr:col>
      <xdr:colOff>38100</xdr:colOff>
      <xdr:row>38</xdr:row>
      <xdr:rowOff>54871</xdr:rowOff>
    </xdr:to>
    <xdr:sp macro="" textlink="">
      <xdr:nvSpPr>
        <xdr:cNvPr id="73" name="フローチャート: 判断 72"/>
        <xdr:cNvSpPr/>
      </xdr:nvSpPr>
      <xdr:spPr>
        <a:xfrm>
          <a:off x="1079500" y="64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71398</xdr:rowOff>
    </xdr:from>
    <xdr:ext cx="534377" cy="259045"/>
    <xdr:sp macro="" textlink="">
      <xdr:nvSpPr>
        <xdr:cNvPr id="74" name="テキスト ボックス 73"/>
        <xdr:cNvSpPr txBox="1"/>
      </xdr:nvSpPr>
      <xdr:spPr>
        <a:xfrm>
          <a:off x="863111" y="624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95286</xdr:rowOff>
    </xdr:from>
    <xdr:to>
      <xdr:col>24</xdr:col>
      <xdr:colOff>114300</xdr:colOff>
      <xdr:row>38</xdr:row>
      <xdr:rowOff>25436</xdr:rowOff>
    </xdr:to>
    <xdr:sp macro="" textlink="">
      <xdr:nvSpPr>
        <xdr:cNvPr id="80" name="楕円 79"/>
        <xdr:cNvSpPr/>
      </xdr:nvSpPr>
      <xdr:spPr>
        <a:xfrm>
          <a:off x="4584700" y="643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73713</xdr:rowOff>
    </xdr:from>
    <xdr:ext cx="534377" cy="259045"/>
    <xdr:sp macro="" textlink="">
      <xdr:nvSpPr>
        <xdr:cNvPr id="81" name="人件費該当値テキスト"/>
        <xdr:cNvSpPr txBox="1"/>
      </xdr:nvSpPr>
      <xdr:spPr>
        <a:xfrm>
          <a:off x="4686300" y="641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119609</xdr:rowOff>
    </xdr:from>
    <xdr:to>
      <xdr:col>20</xdr:col>
      <xdr:colOff>38100</xdr:colOff>
      <xdr:row>38</xdr:row>
      <xdr:rowOff>49758</xdr:rowOff>
    </xdr:to>
    <xdr:sp macro="" textlink="">
      <xdr:nvSpPr>
        <xdr:cNvPr id="82" name="楕円 81"/>
        <xdr:cNvSpPr/>
      </xdr:nvSpPr>
      <xdr:spPr>
        <a:xfrm>
          <a:off x="3746500" y="64632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40886</xdr:rowOff>
    </xdr:from>
    <xdr:ext cx="534377" cy="259045"/>
    <xdr:sp macro="" textlink="">
      <xdr:nvSpPr>
        <xdr:cNvPr id="83" name="テキスト ボックス 82"/>
        <xdr:cNvSpPr txBox="1"/>
      </xdr:nvSpPr>
      <xdr:spPr>
        <a:xfrm>
          <a:off x="3530111" y="655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111486</xdr:rowOff>
    </xdr:from>
    <xdr:to>
      <xdr:col>15</xdr:col>
      <xdr:colOff>101600</xdr:colOff>
      <xdr:row>38</xdr:row>
      <xdr:rowOff>41636</xdr:rowOff>
    </xdr:to>
    <xdr:sp macro="" textlink="">
      <xdr:nvSpPr>
        <xdr:cNvPr id="84" name="楕円 83"/>
        <xdr:cNvSpPr/>
      </xdr:nvSpPr>
      <xdr:spPr>
        <a:xfrm>
          <a:off x="2857500" y="64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32762</xdr:rowOff>
    </xdr:from>
    <xdr:ext cx="534377" cy="259045"/>
    <xdr:sp macro="" textlink="">
      <xdr:nvSpPr>
        <xdr:cNvPr id="85" name="テキスト ボックス 84"/>
        <xdr:cNvSpPr txBox="1"/>
      </xdr:nvSpPr>
      <xdr:spPr>
        <a:xfrm>
          <a:off x="2641111" y="654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111234</xdr:rowOff>
    </xdr:from>
    <xdr:to>
      <xdr:col>10</xdr:col>
      <xdr:colOff>165100</xdr:colOff>
      <xdr:row>38</xdr:row>
      <xdr:rowOff>41384</xdr:rowOff>
    </xdr:to>
    <xdr:sp macro="" textlink="">
      <xdr:nvSpPr>
        <xdr:cNvPr id="86" name="楕円 85"/>
        <xdr:cNvSpPr/>
      </xdr:nvSpPr>
      <xdr:spPr>
        <a:xfrm>
          <a:off x="1968500" y="645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32511</xdr:rowOff>
    </xdr:from>
    <xdr:ext cx="534377" cy="259045"/>
    <xdr:sp macro="" textlink="">
      <xdr:nvSpPr>
        <xdr:cNvPr id="87" name="テキスト ボックス 86"/>
        <xdr:cNvSpPr txBox="1"/>
      </xdr:nvSpPr>
      <xdr:spPr>
        <a:xfrm>
          <a:off x="1752111" y="654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133332</xdr:rowOff>
    </xdr:from>
    <xdr:to>
      <xdr:col>6</xdr:col>
      <xdr:colOff>38100</xdr:colOff>
      <xdr:row>38</xdr:row>
      <xdr:rowOff>63482</xdr:rowOff>
    </xdr:to>
    <xdr:sp macro="" textlink="">
      <xdr:nvSpPr>
        <xdr:cNvPr id="88" name="楕円 87"/>
        <xdr:cNvSpPr/>
      </xdr:nvSpPr>
      <xdr:spPr>
        <a:xfrm>
          <a:off x="1079500" y="647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54609</xdr:rowOff>
    </xdr:from>
    <xdr:ext cx="534377" cy="259045"/>
    <xdr:sp macro="" textlink="">
      <xdr:nvSpPr>
        <xdr:cNvPr id="89" name="テキスト ボックス 88"/>
        <xdr:cNvSpPr txBox="1"/>
      </xdr:nvSpPr>
      <xdr:spPr>
        <a:xfrm>
          <a:off x="863111" y="656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52646</xdr:rowOff>
    </xdr:from>
    <xdr:to>
      <xdr:col>24</xdr:col>
      <xdr:colOff>63500</xdr:colOff>
      <xdr:row>57</xdr:row>
      <xdr:rowOff>61051</xdr:rowOff>
    </xdr:to>
    <xdr:cxnSp macro="">
      <xdr:nvCxnSpPr>
        <xdr:cNvPr id="118" name="直線コネクタ 117"/>
        <xdr:cNvCxnSpPr/>
      </xdr:nvCxnSpPr>
      <xdr:spPr>
        <a:xfrm flipV="1">
          <a:off x="3797300" y="9825296"/>
          <a:ext cx="838200" cy="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52398</xdr:rowOff>
    </xdr:from>
    <xdr:to>
      <xdr:col>19</xdr:col>
      <xdr:colOff>177800</xdr:colOff>
      <xdr:row>57</xdr:row>
      <xdr:rowOff>61051</xdr:rowOff>
    </xdr:to>
    <xdr:cxnSp macro="">
      <xdr:nvCxnSpPr>
        <xdr:cNvPr id="121" name="直線コネクタ 120"/>
        <xdr:cNvCxnSpPr/>
      </xdr:nvCxnSpPr>
      <xdr:spPr>
        <a:xfrm>
          <a:off x="2908300" y="9825048"/>
          <a:ext cx="88900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52398</xdr:rowOff>
    </xdr:from>
    <xdr:to>
      <xdr:col>15</xdr:col>
      <xdr:colOff>50800</xdr:colOff>
      <xdr:row>57</xdr:row>
      <xdr:rowOff>67931</xdr:rowOff>
    </xdr:to>
    <xdr:cxnSp macro="">
      <xdr:nvCxnSpPr>
        <xdr:cNvPr id="124" name="直線コネクタ 123"/>
        <xdr:cNvCxnSpPr/>
      </xdr:nvCxnSpPr>
      <xdr:spPr>
        <a:xfrm flipV="1">
          <a:off x="2019300" y="9825048"/>
          <a:ext cx="889000" cy="1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67931</xdr:rowOff>
    </xdr:from>
    <xdr:to>
      <xdr:col>10</xdr:col>
      <xdr:colOff>114300</xdr:colOff>
      <xdr:row>57</xdr:row>
      <xdr:rowOff>110847</xdr:rowOff>
    </xdr:to>
    <xdr:cxnSp macro="">
      <xdr:nvCxnSpPr>
        <xdr:cNvPr id="127" name="直線コネクタ 126"/>
        <xdr:cNvCxnSpPr/>
      </xdr:nvCxnSpPr>
      <xdr:spPr>
        <a:xfrm flipV="1">
          <a:off x="1130300" y="9840581"/>
          <a:ext cx="889000" cy="4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126016</xdr:rowOff>
    </xdr:from>
    <xdr:ext cx="534377" cy="259045"/>
    <xdr:sp macro="" textlink="">
      <xdr:nvSpPr>
        <xdr:cNvPr id="129" name="テキスト ボックス 128"/>
        <xdr:cNvSpPr txBox="1"/>
      </xdr:nvSpPr>
      <xdr:spPr>
        <a:xfrm>
          <a:off x="1752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67210</xdr:rowOff>
    </xdr:from>
    <xdr:to>
      <xdr:col>6</xdr:col>
      <xdr:colOff>38100</xdr:colOff>
      <xdr:row>57</xdr:row>
      <xdr:rowOff>168810</xdr:rowOff>
    </xdr:to>
    <xdr:sp macro="" textlink="">
      <xdr:nvSpPr>
        <xdr:cNvPr id="130" name="フローチャート: 判断 129"/>
        <xdr:cNvSpPr/>
      </xdr:nvSpPr>
      <xdr:spPr>
        <a:xfrm>
          <a:off x="1079500" y="9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159937</xdr:rowOff>
    </xdr:from>
    <xdr:ext cx="534377" cy="259045"/>
    <xdr:sp macro="" textlink="">
      <xdr:nvSpPr>
        <xdr:cNvPr id="131" name="テキスト ボックス 130"/>
        <xdr:cNvSpPr txBox="1"/>
      </xdr:nvSpPr>
      <xdr:spPr>
        <a:xfrm>
          <a:off x="863111" y="993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1846</xdr:rowOff>
    </xdr:from>
    <xdr:to>
      <xdr:col>24</xdr:col>
      <xdr:colOff>114300</xdr:colOff>
      <xdr:row>57</xdr:row>
      <xdr:rowOff>103446</xdr:rowOff>
    </xdr:to>
    <xdr:sp macro="" textlink="">
      <xdr:nvSpPr>
        <xdr:cNvPr id="137" name="楕円 136"/>
        <xdr:cNvSpPr/>
      </xdr:nvSpPr>
      <xdr:spPr>
        <a:xfrm>
          <a:off x="4584700" y="97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151723</xdr:rowOff>
    </xdr:from>
    <xdr:ext cx="534377" cy="259045"/>
    <xdr:sp macro="" textlink="">
      <xdr:nvSpPr>
        <xdr:cNvPr id="138" name="物件費該当値テキスト"/>
        <xdr:cNvSpPr txBox="1"/>
      </xdr:nvSpPr>
      <xdr:spPr>
        <a:xfrm>
          <a:off x="4686300" y="975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10251</xdr:rowOff>
    </xdr:from>
    <xdr:to>
      <xdr:col>20</xdr:col>
      <xdr:colOff>38100</xdr:colOff>
      <xdr:row>57</xdr:row>
      <xdr:rowOff>111851</xdr:rowOff>
    </xdr:to>
    <xdr:sp macro="" textlink="">
      <xdr:nvSpPr>
        <xdr:cNvPr id="139" name="楕円 138"/>
        <xdr:cNvSpPr/>
      </xdr:nvSpPr>
      <xdr:spPr>
        <a:xfrm>
          <a:off x="3746500" y="97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102978</xdr:rowOff>
    </xdr:from>
    <xdr:ext cx="534377" cy="259045"/>
    <xdr:sp macro="" textlink="">
      <xdr:nvSpPr>
        <xdr:cNvPr id="140" name="テキスト ボックス 139"/>
        <xdr:cNvSpPr txBox="1"/>
      </xdr:nvSpPr>
      <xdr:spPr>
        <a:xfrm>
          <a:off x="3530111" y="987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1598</xdr:rowOff>
    </xdr:from>
    <xdr:to>
      <xdr:col>15</xdr:col>
      <xdr:colOff>101600</xdr:colOff>
      <xdr:row>57</xdr:row>
      <xdr:rowOff>103198</xdr:rowOff>
    </xdr:to>
    <xdr:sp macro="" textlink="">
      <xdr:nvSpPr>
        <xdr:cNvPr id="141" name="楕円 140"/>
        <xdr:cNvSpPr/>
      </xdr:nvSpPr>
      <xdr:spPr>
        <a:xfrm>
          <a:off x="2857500" y="977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119725</xdr:rowOff>
    </xdr:from>
    <xdr:ext cx="534377" cy="259045"/>
    <xdr:sp macro="" textlink="">
      <xdr:nvSpPr>
        <xdr:cNvPr id="142" name="テキスト ボックス 141"/>
        <xdr:cNvSpPr txBox="1"/>
      </xdr:nvSpPr>
      <xdr:spPr>
        <a:xfrm>
          <a:off x="2641111" y="954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17131</xdr:rowOff>
    </xdr:from>
    <xdr:to>
      <xdr:col>10</xdr:col>
      <xdr:colOff>165100</xdr:colOff>
      <xdr:row>57</xdr:row>
      <xdr:rowOff>118731</xdr:rowOff>
    </xdr:to>
    <xdr:sp macro="" textlink="">
      <xdr:nvSpPr>
        <xdr:cNvPr id="143" name="楕円 142"/>
        <xdr:cNvSpPr/>
      </xdr:nvSpPr>
      <xdr:spPr>
        <a:xfrm>
          <a:off x="1968500" y="97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135258</xdr:rowOff>
    </xdr:from>
    <xdr:ext cx="534377" cy="259045"/>
    <xdr:sp macro="" textlink="">
      <xdr:nvSpPr>
        <xdr:cNvPr id="144" name="テキスト ボックス 143"/>
        <xdr:cNvSpPr txBox="1"/>
      </xdr:nvSpPr>
      <xdr:spPr>
        <a:xfrm>
          <a:off x="1752111" y="9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60047</xdr:rowOff>
    </xdr:from>
    <xdr:to>
      <xdr:col>6</xdr:col>
      <xdr:colOff>38100</xdr:colOff>
      <xdr:row>57</xdr:row>
      <xdr:rowOff>161647</xdr:rowOff>
    </xdr:to>
    <xdr:sp macro="" textlink="">
      <xdr:nvSpPr>
        <xdr:cNvPr id="145" name="楕円 144"/>
        <xdr:cNvSpPr/>
      </xdr:nvSpPr>
      <xdr:spPr>
        <a:xfrm>
          <a:off x="1079500" y="98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6724</xdr:rowOff>
    </xdr:from>
    <xdr:ext cx="534377" cy="259045"/>
    <xdr:sp macro="" textlink="">
      <xdr:nvSpPr>
        <xdr:cNvPr id="146" name="テキスト ボックス 145"/>
        <xdr:cNvSpPr txBox="1"/>
      </xdr:nvSpPr>
      <xdr:spPr>
        <a:xfrm>
          <a:off x="863111" y="960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128361</xdr:rowOff>
    </xdr:from>
    <xdr:to>
      <xdr:col>24</xdr:col>
      <xdr:colOff>63500</xdr:colOff>
      <xdr:row>77</xdr:row>
      <xdr:rowOff>12187</xdr:rowOff>
    </xdr:to>
    <xdr:cxnSp macro="">
      <xdr:nvCxnSpPr>
        <xdr:cNvPr id="173" name="直線コネクタ 172"/>
        <xdr:cNvCxnSpPr/>
      </xdr:nvCxnSpPr>
      <xdr:spPr>
        <a:xfrm flipV="1">
          <a:off x="3797300" y="13158561"/>
          <a:ext cx="838200" cy="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6290</xdr:rowOff>
    </xdr:from>
    <xdr:ext cx="469744" cy="259045"/>
    <xdr:sp macro="" textlink="">
      <xdr:nvSpPr>
        <xdr:cNvPr id="174" name="維持補修費平均値テキスト"/>
        <xdr:cNvSpPr txBox="1"/>
      </xdr:nvSpPr>
      <xdr:spPr>
        <a:xfrm>
          <a:off x="4686300" y="132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163199</xdr:rowOff>
    </xdr:from>
    <xdr:to>
      <xdr:col>19</xdr:col>
      <xdr:colOff>177800</xdr:colOff>
      <xdr:row>77</xdr:row>
      <xdr:rowOff>12187</xdr:rowOff>
    </xdr:to>
    <xdr:cxnSp macro="">
      <xdr:nvCxnSpPr>
        <xdr:cNvPr id="176" name="直線コネクタ 175"/>
        <xdr:cNvCxnSpPr/>
      </xdr:nvCxnSpPr>
      <xdr:spPr>
        <a:xfrm>
          <a:off x="2908300" y="13193399"/>
          <a:ext cx="889000" cy="2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127038</xdr:rowOff>
    </xdr:from>
    <xdr:ext cx="469744" cy="259045"/>
    <xdr:sp macro="" textlink="">
      <xdr:nvSpPr>
        <xdr:cNvPr id="178" name="テキスト ボックス 177"/>
        <xdr:cNvSpPr txBox="1"/>
      </xdr:nvSpPr>
      <xdr:spPr>
        <a:xfrm>
          <a:off x="3562428" y="1332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163199</xdr:rowOff>
    </xdr:from>
    <xdr:to>
      <xdr:col>15</xdr:col>
      <xdr:colOff>50800</xdr:colOff>
      <xdr:row>77</xdr:row>
      <xdr:rowOff>42042</xdr:rowOff>
    </xdr:to>
    <xdr:cxnSp macro="">
      <xdr:nvCxnSpPr>
        <xdr:cNvPr id="179" name="直線コネクタ 178"/>
        <xdr:cNvCxnSpPr/>
      </xdr:nvCxnSpPr>
      <xdr:spPr>
        <a:xfrm flipV="1">
          <a:off x="2019300" y="1319339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140936</xdr:rowOff>
    </xdr:from>
    <xdr:ext cx="469744" cy="259045"/>
    <xdr:sp macro="" textlink="">
      <xdr:nvSpPr>
        <xdr:cNvPr id="181" name="テキスト ボックス 180"/>
        <xdr:cNvSpPr txBox="1"/>
      </xdr:nvSpPr>
      <xdr:spPr>
        <a:xfrm>
          <a:off x="2673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42042</xdr:rowOff>
    </xdr:from>
    <xdr:to>
      <xdr:col>10</xdr:col>
      <xdr:colOff>114300</xdr:colOff>
      <xdr:row>77</xdr:row>
      <xdr:rowOff>69611</xdr:rowOff>
    </xdr:to>
    <xdr:cxnSp macro="">
      <xdr:nvCxnSpPr>
        <xdr:cNvPr id="182" name="直線コネクタ 181"/>
        <xdr:cNvCxnSpPr/>
      </xdr:nvCxnSpPr>
      <xdr:spPr>
        <a:xfrm flipV="1">
          <a:off x="1130300" y="13243692"/>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134033</xdr:rowOff>
    </xdr:from>
    <xdr:ext cx="469744" cy="259045"/>
    <xdr:sp macro="" textlink="">
      <xdr:nvSpPr>
        <xdr:cNvPr id="184" name="テキスト ボックス 183"/>
        <xdr:cNvSpPr txBox="1"/>
      </xdr:nvSpPr>
      <xdr:spPr>
        <a:xfrm>
          <a:off x="1784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30835</xdr:rowOff>
    </xdr:from>
    <xdr:to>
      <xdr:col>6</xdr:col>
      <xdr:colOff>38100</xdr:colOff>
      <xdr:row>77</xdr:row>
      <xdr:rowOff>132435</xdr:rowOff>
    </xdr:to>
    <xdr:sp macro="" textlink="">
      <xdr:nvSpPr>
        <xdr:cNvPr id="185" name="フローチャート: 判断 184"/>
        <xdr:cNvSpPr/>
      </xdr:nvSpPr>
      <xdr:spPr>
        <a:xfrm>
          <a:off x="1079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123562</xdr:rowOff>
    </xdr:from>
    <xdr:ext cx="469744" cy="259045"/>
    <xdr:sp macro="" textlink="">
      <xdr:nvSpPr>
        <xdr:cNvPr id="186" name="テキスト ボックス 185"/>
        <xdr:cNvSpPr txBox="1"/>
      </xdr:nvSpPr>
      <xdr:spPr>
        <a:xfrm>
          <a:off x="895428" y="133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77561</xdr:rowOff>
    </xdr:from>
    <xdr:to>
      <xdr:col>24</xdr:col>
      <xdr:colOff>114300</xdr:colOff>
      <xdr:row>77</xdr:row>
      <xdr:rowOff>7711</xdr:rowOff>
    </xdr:to>
    <xdr:sp macro="" textlink="">
      <xdr:nvSpPr>
        <xdr:cNvPr id="192" name="楕円 191"/>
        <xdr:cNvSpPr/>
      </xdr:nvSpPr>
      <xdr:spPr>
        <a:xfrm>
          <a:off x="4584700" y="131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100438</xdr:rowOff>
    </xdr:from>
    <xdr:ext cx="469744" cy="259045"/>
    <xdr:sp macro="" textlink="">
      <xdr:nvSpPr>
        <xdr:cNvPr id="193" name="維持補修費該当値テキスト"/>
        <xdr:cNvSpPr txBox="1"/>
      </xdr:nvSpPr>
      <xdr:spPr>
        <a:xfrm>
          <a:off x="4686300" y="1295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132837</xdr:rowOff>
    </xdr:from>
    <xdr:to>
      <xdr:col>20</xdr:col>
      <xdr:colOff>38100</xdr:colOff>
      <xdr:row>77</xdr:row>
      <xdr:rowOff>62987</xdr:rowOff>
    </xdr:to>
    <xdr:sp macro="" textlink="">
      <xdr:nvSpPr>
        <xdr:cNvPr id="194" name="楕円 193"/>
        <xdr:cNvSpPr/>
      </xdr:nvSpPr>
      <xdr:spPr>
        <a:xfrm>
          <a:off x="3746500" y="1316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79514</xdr:rowOff>
    </xdr:from>
    <xdr:ext cx="469744" cy="259045"/>
    <xdr:sp macro="" textlink="">
      <xdr:nvSpPr>
        <xdr:cNvPr id="195" name="テキスト ボックス 194"/>
        <xdr:cNvSpPr txBox="1"/>
      </xdr:nvSpPr>
      <xdr:spPr>
        <a:xfrm>
          <a:off x="3562428" y="1293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112399</xdr:rowOff>
    </xdr:from>
    <xdr:to>
      <xdr:col>15</xdr:col>
      <xdr:colOff>101600</xdr:colOff>
      <xdr:row>77</xdr:row>
      <xdr:rowOff>42549</xdr:rowOff>
    </xdr:to>
    <xdr:sp macro="" textlink="">
      <xdr:nvSpPr>
        <xdr:cNvPr id="196" name="楕円 195"/>
        <xdr:cNvSpPr/>
      </xdr:nvSpPr>
      <xdr:spPr>
        <a:xfrm>
          <a:off x="2857500" y="1314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59077</xdr:rowOff>
    </xdr:from>
    <xdr:ext cx="469744" cy="259045"/>
    <xdr:sp macro="" textlink="">
      <xdr:nvSpPr>
        <xdr:cNvPr id="197" name="テキスト ボックス 196"/>
        <xdr:cNvSpPr txBox="1"/>
      </xdr:nvSpPr>
      <xdr:spPr>
        <a:xfrm>
          <a:off x="2673428" y="1291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162692</xdr:rowOff>
    </xdr:from>
    <xdr:to>
      <xdr:col>10</xdr:col>
      <xdr:colOff>165100</xdr:colOff>
      <xdr:row>77</xdr:row>
      <xdr:rowOff>92842</xdr:rowOff>
    </xdr:to>
    <xdr:sp macro="" textlink="">
      <xdr:nvSpPr>
        <xdr:cNvPr id="198" name="楕円 197"/>
        <xdr:cNvSpPr/>
      </xdr:nvSpPr>
      <xdr:spPr>
        <a:xfrm>
          <a:off x="1968500" y="1319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109369</xdr:rowOff>
    </xdr:from>
    <xdr:ext cx="469744" cy="259045"/>
    <xdr:sp macro="" textlink="">
      <xdr:nvSpPr>
        <xdr:cNvPr id="199" name="テキスト ボックス 198"/>
        <xdr:cNvSpPr txBox="1"/>
      </xdr:nvSpPr>
      <xdr:spPr>
        <a:xfrm>
          <a:off x="1784428" y="1296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18811</xdr:rowOff>
    </xdr:from>
    <xdr:to>
      <xdr:col>6</xdr:col>
      <xdr:colOff>38100</xdr:colOff>
      <xdr:row>77</xdr:row>
      <xdr:rowOff>120411</xdr:rowOff>
    </xdr:to>
    <xdr:sp macro="" textlink="">
      <xdr:nvSpPr>
        <xdr:cNvPr id="200" name="楕円 199"/>
        <xdr:cNvSpPr/>
      </xdr:nvSpPr>
      <xdr:spPr>
        <a:xfrm>
          <a:off x="1079500" y="132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136938</xdr:rowOff>
    </xdr:from>
    <xdr:ext cx="469744" cy="259045"/>
    <xdr:sp macro="" textlink="">
      <xdr:nvSpPr>
        <xdr:cNvPr id="201" name="テキスト ボックス 200"/>
        <xdr:cNvSpPr txBox="1"/>
      </xdr:nvSpPr>
      <xdr:spPr>
        <a:xfrm>
          <a:off x="895428" y="129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62891</xdr:rowOff>
    </xdr:from>
    <xdr:to>
      <xdr:col>24</xdr:col>
      <xdr:colOff>63500</xdr:colOff>
      <xdr:row>97</xdr:row>
      <xdr:rowOff>93866</xdr:rowOff>
    </xdr:to>
    <xdr:cxnSp macro="">
      <xdr:nvCxnSpPr>
        <xdr:cNvPr id="231" name="直線コネクタ 230"/>
        <xdr:cNvCxnSpPr/>
      </xdr:nvCxnSpPr>
      <xdr:spPr>
        <a:xfrm>
          <a:off x="3797300" y="16693541"/>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62891</xdr:rowOff>
    </xdr:from>
    <xdr:to>
      <xdr:col>19</xdr:col>
      <xdr:colOff>177800</xdr:colOff>
      <xdr:row>97</xdr:row>
      <xdr:rowOff>65291</xdr:rowOff>
    </xdr:to>
    <xdr:cxnSp macro="">
      <xdr:nvCxnSpPr>
        <xdr:cNvPr id="234" name="直線コネクタ 233"/>
        <xdr:cNvCxnSpPr/>
      </xdr:nvCxnSpPr>
      <xdr:spPr>
        <a:xfrm flipV="1">
          <a:off x="2908300" y="16693541"/>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65291</xdr:rowOff>
    </xdr:from>
    <xdr:to>
      <xdr:col>15</xdr:col>
      <xdr:colOff>50800</xdr:colOff>
      <xdr:row>97</xdr:row>
      <xdr:rowOff>136880</xdr:rowOff>
    </xdr:to>
    <xdr:cxnSp macro="">
      <xdr:nvCxnSpPr>
        <xdr:cNvPr id="237" name="直線コネクタ 236"/>
        <xdr:cNvCxnSpPr/>
      </xdr:nvCxnSpPr>
      <xdr:spPr>
        <a:xfrm flipV="1">
          <a:off x="2019300" y="16695941"/>
          <a:ext cx="889000" cy="7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116536</xdr:rowOff>
    </xdr:from>
    <xdr:to>
      <xdr:col>10</xdr:col>
      <xdr:colOff>114300</xdr:colOff>
      <xdr:row>97</xdr:row>
      <xdr:rowOff>136880</xdr:rowOff>
    </xdr:to>
    <xdr:cxnSp macro="">
      <xdr:nvCxnSpPr>
        <xdr:cNvPr id="240" name="直線コネクタ 239"/>
        <xdr:cNvCxnSpPr/>
      </xdr:nvCxnSpPr>
      <xdr:spPr>
        <a:xfrm>
          <a:off x="1130300" y="16747186"/>
          <a:ext cx="889000" cy="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124434</xdr:rowOff>
    </xdr:from>
    <xdr:to>
      <xdr:col>6</xdr:col>
      <xdr:colOff>38100</xdr:colOff>
      <xdr:row>97</xdr:row>
      <xdr:rowOff>54584</xdr:rowOff>
    </xdr:to>
    <xdr:sp macro="" textlink="">
      <xdr:nvSpPr>
        <xdr:cNvPr id="243" name="フローチャート: 判断 242"/>
        <xdr:cNvSpPr/>
      </xdr:nvSpPr>
      <xdr:spPr>
        <a:xfrm>
          <a:off x="1079500" y="165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71111</xdr:rowOff>
    </xdr:from>
    <xdr:ext cx="534377" cy="259045"/>
    <xdr:sp macro="" textlink="">
      <xdr:nvSpPr>
        <xdr:cNvPr id="244" name="テキスト ボックス 243"/>
        <xdr:cNvSpPr txBox="1"/>
      </xdr:nvSpPr>
      <xdr:spPr>
        <a:xfrm>
          <a:off x="863111" y="1635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43066</xdr:rowOff>
    </xdr:from>
    <xdr:to>
      <xdr:col>24</xdr:col>
      <xdr:colOff>114300</xdr:colOff>
      <xdr:row>97</xdr:row>
      <xdr:rowOff>144666</xdr:rowOff>
    </xdr:to>
    <xdr:sp macro="" textlink="">
      <xdr:nvSpPr>
        <xdr:cNvPr id="250" name="楕円 249"/>
        <xdr:cNvSpPr/>
      </xdr:nvSpPr>
      <xdr:spPr>
        <a:xfrm>
          <a:off x="4584700" y="166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21493</xdr:rowOff>
    </xdr:from>
    <xdr:ext cx="534377" cy="259045"/>
    <xdr:sp macro="" textlink="">
      <xdr:nvSpPr>
        <xdr:cNvPr id="251" name="扶助費該当値テキスト"/>
        <xdr:cNvSpPr txBox="1"/>
      </xdr:nvSpPr>
      <xdr:spPr>
        <a:xfrm>
          <a:off x="4686300" y="1665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12091</xdr:rowOff>
    </xdr:from>
    <xdr:to>
      <xdr:col>20</xdr:col>
      <xdr:colOff>38100</xdr:colOff>
      <xdr:row>97</xdr:row>
      <xdr:rowOff>113691</xdr:rowOff>
    </xdr:to>
    <xdr:sp macro="" textlink="">
      <xdr:nvSpPr>
        <xdr:cNvPr id="252" name="楕円 251"/>
        <xdr:cNvSpPr/>
      </xdr:nvSpPr>
      <xdr:spPr>
        <a:xfrm>
          <a:off x="3746500" y="166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104818</xdr:rowOff>
    </xdr:from>
    <xdr:ext cx="534377" cy="259045"/>
    <xdr:sp macro="" textlink="">
      <xdr:nvSpPr>
        <xdr:cNvPr id="253" name="テキスト ボックス 252"/>
        <xdr:cNvSpPr txBox="1"/>
      </xdr:nvSpPr>
      <xdr:spPr>
        <a:xfrm>
          <a:off x="3530111" y="167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14491</xdr:rowOff>
    </xdr:from>
    <xdr:to>
      <xdr:col>15</xdr:col>
      <xdr:colOff>101600</xdr:colOff>
      <xdr:row>97</xdr:row>
      <xdr:rowOff>116091</xdr:rowOff>
    </xdr:to>
    <xdr:sp macro="" textlink="">
      <xdr:nvSpPr>
        <xdr:cNvPr id="254" name="楕円 253"/>
        <xdr:cNvSpPr/>
      </xdr:nvSpPr>
      <xdr:spPr>
        <a:xfrm>
          <a:off x="2857500" y="1664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107218</xdr:rowOff>
    </xdr:from>
    <xdr:ext cx="534377" cy="259045"/>
    <xdr:sp macro="" textlink="">
      <xdr:nvSpPr>
        <xdr:cNvPr id="255" name="テキスト ボックス 254"/>
        <xdr:cNvSpPr txBox="1"/>
      </xdr:nvSpPr>
      <xdr:spPr>
        <a:xfrm>
          <a:off x="2641111" y="1673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86080</xdr:rowOff>
    </xdr:from>
    <xdr:to>
      <xdr:col>10</xdr:col>
      <xdr:colOff>165100</xdr:colOff>
      <xdr:row>98</xdr:row>
      <xdr:rowOff>16230</xdr:rowOff>
    </xdr:to>
    <xdr:sp macro="" textlink="">
      <xdr:nvSpPr>
        <xdr:cNvPr id="256" name="楕円 255"/>
        <xdr:cNvSpPr/>
      </xdr:nvSpPr>
      <xdr:spPr>
        <a:xfrm>
          <a:off x="1968500" y="167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7357</xdr:rowOff>
    </xdr:from>
    <xdr:ext cx="534377" cy="259045"/>
    <xdr:sp macro="" textlink="">
      <xdr:nvSpPr>
        <xdr:cNvPr id="257" name="テキスト ボックス 256"/>
        <xdr:cNvSpPr txBox="1"/>
      </xdr:nvSpPr>
      <xdr:spPr>
        <a:xfrm>
          <a:off x="1752111" y="1680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65736</xdr:rowOff>
    </xdr:from>
    <xdr:to>
      <xdr:col>6</xdr:col>
      <xdr:colOff>38100</xdr:colOff>
      <xdr:row>97</xdr:row>
      <xdr:rowOff>167336</xdr:rowOff>
    </xdr:to>
    <xdr:sp macro="" textlink="">
      <xdr:nvSpPr>
        <xdr:cNvPr id="258" name="楕円 257"/>
        <xdr:cNvSpPr/>
      </xdr:nvSpPr>
      <xdr:spPr>
        <a:xfrm>
          <a:off x="1079500" y="166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158463</xdr:rowOff>
    </xdr:from>
    <xdr:ext cx="534377" cy="259045"/>
    <xdr:sp macro="" textlink="">
      <xdr:nvSpPr>
        <xdr:cNvPr id="259" name="テキスト ボックス 258"/>
        <xdr:cNvSpPr txBox="1"/>
      </xdr:nvSpPr>
      <xdr:spPr>
        <a:xfrm>
          <a:off x="863111" y="1678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127996</xdr:rowOff>
    </xdr:from>
    <xdr:to>
      <xdr:col>55</xdr:col>
      <xdr:colOff>0</xdr:colOff>
      <xdr:row>36</xdr:row>
      <xdr:rowOff>69298</xdr:rowOff>
    </xdr:to>
    <xdr:cxnSp macro="">
      <xdr:nvCxnSpPr>
        <xdr:cNvPr id="290" name="直線コネクタ 289"/>
        <xdr:cNvCxnSpPr/>
      </xdr:nvCxnSpPr>
      <xdr:spPr>
        <a:xfrm flipV="1">
          <a:off x="9639300" y="6128746"/>
          <a:ext cx="838200" cy="11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145743</xdr:rowOff>
    </xdr:from>
    <xdr:ext cx="534377" cy="259045"/>
    <xdr:sp macro="" textlink="">
      <xdr:nvSpPr>
        <xdr:cNvPr id="291" name="補助費等平均値テキスト"/>
        <xdr:cNvSpPr txBox="1"/>
      </xdr:nvSpPr>
      <xdr:spPr>
        <a:xfrm>
          <a:off x="10528300" y="614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115018</xdr:rowOff>
    </xdr:from>
    <xdr:to>
      <xdr:col>50</xdr:col>
      <xdr:colOff>114300</xdr:colOff>
      <xdr:row>36</xdr:row>
      <xdr:rowOff>69298</xdr:rowOff>
    </xdr:to>
    <xdr:cxnSp macro="">
      <xdr:nvCxnSpPr>
        <xdr:cNvPr id="293" name="直線コネクタ 292"/>
        <xdr:cNvCxnSpPr/>
      </xdr:nvCxnSpPr>
      <xdr:spPr>
        <a:xfrm>
          <a:off x="8750300" y="6115768"/>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115018</xdr:rowOff>
    </xdr:from>
    <xdr:to>
      <xdr:col>45</xdr:col>
      <xdr:colOff>177800</xdr:colOff>
      <xdr:row>36</xdr:row>
      <xdr:rowOff>15969</xdr:rowOff>
    </xdr:to>
    <xdr:cxnSp macro="">
      <xdr:nvCxnSpPr>
        <xdr:cNvPr id="296" name="直線コネクタ 295"/>
        <xdr:cNvCxnSpPr/>
      </xdr:nvCxnSpPr>
      <xdr:spPr>
        <a:xfrm flipV="1">
          <a:off x="7861300" y="6115768"/>
          <a:ext cx="889000" cy="7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102419</xdr:rowOff>
    </xdr:from>
    <xdr:to>
      <xdr:col>41</xdr:col>
      <xdr:colOff>50800</xdr:colOff>
      <xdr:row>36</xdr:row>
      <xdr:rowOff>15969</xdr:rowOff>
    </xdr:to>
    <xdr:cxnSp macro="">
      <xdr:nvCxnSpPr>
        <xdr:cNvPr id="299" name="直線コネクタ 298"/>
        <xdr:cNvCxnSpPr/>
      </xdr:nvCxnSpPr>
      <xdr:spPr>
        <a:xfrm>
          <a:off x="6972300" y="6103169"/>
          <a:ext cx="889000" cy="8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146867</xdr:rowOff>
    </xdr:from>
    <xdr:ext cx="534377" cy="259045"/>
    <xdr:sp macro="" textlink="">
      <xdr:nvSpPr>
        <xdr:cNvPr id="301" name="テキスト ボックス 300"/>
        <xdr:cNvSpPr txBox="1"/>
      </xdr:nvSpPr>
      <xdr:spPr>
        <a:xfrm>
          <a:off x="7594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167754</xdr:rowOff>
    </xdr:from>
    <xdr:to>
      <xdr:col>36</xdr:col>
      <xdr:colOff>165100</xdr:colOff>
      <xdr:row>37</xdr:row>
      <xdr:rowOff>97904</xdr:rowOff>
    </xdr:to>
    <xdr:sp macro="" textlink="">
      <xdr:nvSpPr>
        <xdr:cNvPr id="302" name="フローチャート: 判断 301"/>
        <xdr:cNvSpPr/>
      </xdr:nvSpPr>
      <xdr:spPr>
        <a:xfrm>
          <a:off x="6921500" y="633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89031</xdr:rowOff>
    </xdr:from>
    <xdr:ext cx="534377" cy="259045"/>
    <xdr:sp macro="" textlink="">
      <xdr:nvSpPr>
        <xdr:cNvPr id="303" name="テキスト ボックス 302"/>
        <xdr:cNvSpPr txBox="1"/>
      </xdr:nvSpPr>
      <xdr:spPr>
        <a:xfrm>
          <a:off x="6705111" y="643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77196</xdr:rowOff>
    </xdr:from>
    <xdr:to>
      <xdr:col>55</xdr:col>
      <xdr:colOff>50800</xdr:colOff>
      <xdr:row>36</xdr:row>
      <xdr:rowOff>7346</xdr:rowOff>
    </xdr:to>
    <xdr:sp macro="" textlink="">
      <xdr:nvSpPr>
        <xdr:cNvPr id="309" name="楕円 308"/>
        <xdr:cNvSpPr/>
      </xdr:nvSpPr>
      <xdr:spPr>
        <a:xfrm>
          <a:off x="10426700" y="607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100073</xdr:rowOff>
    </xdr:from>
    <xdr:ext cx="599010" cy="259045"/>
    <xdr:sp macro="" textlink="">
      <xdr:nvSpPr>
        <xdr:cNvPr id="310" name="補助費等該当値テキスト"/>
        <xdr:cNvSpPr txBox="1"/>
      </xdr:nvSpPr>
      <xdr:spPr>
        <a:xfrm>
          <a:off x="10528300" y="592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18498</xdr:rowOff>
    </xdr:from>
    <xdr:to>
      <xdr:col>50</xdr:col>
      <xdr:colOff>165100</xdr:colOff>
      <xdr:row>36</xdr:row>
      <xdr:rowOff>120098</xdr:rowOff>
    </xdr:to>
    <xdr:sp macro="" textlink="">
      <xdr:nvSpPr>
        <xdr:cNvPr id="311" name="楕円 310"/>
        <xdr:cNvSpPr/>
      </xdr:nvSpPr>
      <xdr:spPr>
        <a:xfrm>
          <a:off x="9588500" y="619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136625</xdr:rowOff>
    </xdr:from>
    <xdr:ext cx="534377" cy="259045"/>
    <xdr:sp macro="" textlink="">
      <xdr:nvSpPr>
        <xdr:cNvPr id="312" name="テキスト ボックス 311"/>
        <xdr:cNvSpPr txBox="1"/>
      </xdr:nvSpPr>
      <xdr:spPr>
        <a:xfrm>
          <a:off x="9372111" y="596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64218</xdr:rowOff>
    </xdr:from>
    <xdr:to>
      <xdr:col>46</xdr:col>
      <xdr:colOff>38100</xdr:colOff>
      <xdr:row>35</xdr:row>
      <xdr:rowOff>165818</xdr:rowOff>
    </xdr:to>
    <xdr:sp macro="" textlink="">
      <xdr:nvSpPr>
        <xdr:cNvPr id="313" name="楕円 312"/>
        <xdr:cNvSpPr/>
      </xdr:nvSpPr>
      <xdr:spPr>
        <a:xfrm>
          <a:off x="8699500" y="60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10895</xdr:rowOff>
    </xdr:from>
    <xdr:ext cx="599010" cy="259045"/>
    <xdr:sp macro="" textlink="">
      <xdr:nvSpPr>
        <xdr:cNvPr id="314" name="テキスト ボックス 313"/>
        <xdr:cNvSpPr txBox="1"/>
      </xdr:nvSpPr>
      <xdr:spPr>
        <a:xfrm>
          <a:off x="8450795" y="584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136619</xdr:rowOff>
    </xdr:from>
    <xdr:to>
      <xdr:col>41</xdr:col>
      <xdr:colOff>101600</xdr:colOff>
      <xdr:row>36</xdr:row>
      <xdr:rowOff>66769</xdr:rowOff>
    </xdr:to>
    <xdr:sp macro="" textlink="">
      <xdr:nvSpPr>
        <xdr:cNvPr id="315" name="楕円 314"/>
        <xdr:cNvSpPr/>
      </xdr:nvSpPr>
      <xdr:spPr>
        <a:xfrm>
          <a:off x="7810500" y="61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83296</xdr:rowOff>
    </xdr:from>
    <xdr:ext cx="534377" cy="259045"/>
    <xdr:sp macro="" textlink="">
      <xdr:nvSpPr>
        <xdr:cNvPr id="316" name="テキスト ボックス 315"/>
        <xdr:cNvSpPr txBox="1"/>
      </xdr:nvSpPr>
      <xdr:spPr>
        <a:xfrm>
          <a:off x="7594111" y="591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51619</xdr:rowOff>
    </xdr:from>
    <xdr:to>
      <xdr:col>36</xdr:col>
      <xdr:colOff>165100</xdr:colOff>
      <xdr:row>35</xdr:row>
      <xdr:rowOff>153219</xdr:rowOff>
    </xdr:to>
    <xdr:sp macro="" textlink="">
      <xdr:nvSpPr>
        <xdr:cNvPr id="317" name="楕円 316"/>
        <xdr:cNvSpPr/>
      </xdr:nvSpPr>
      <xdr:spPr>
        <a:xfrm>
          <a:off x="6921500" y="60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169746</xdr:rowOff>
    </xdr:from>
    <xdr:ext cx="599010" cy="259045"/>
    <xdr:sp macro="" textlink="">
      <xdr:nvSpPr>
        <xdr:cNvPr id="318" name="テキスト ボックス 317"/>
        <xdr:cNvSpPr txBox="1"/>
      </xdr:nvSpPr>
      <xdr:spPr>
        <a:xfrm>
          <a:off x="6672795" y="582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110325</xdr:rowOff>
    </xdr:from>
    <xdr:to>
      <xdr:col>55</xdr:col>
      <xdr:colOff>0</xdr:colOff>
      <xdr:row>57</xdr:row>
      <xdr:rowOff>35302</xdr:rowOff>
    </xdr:to>
    <xdr:cxnSp macro="">
      <xdr:nvCxnSpPr>
        <xdr:cNvPr id="347" name="直線コネクタ 346"/>
        <xdr:cNvCxnSpPr/>
      </xdr:nvCxnSpPr>
      <xdr:spPr>
        <a:xfrm flipV="1">
          <a:off x="9639300" y="9711525"/>
          <a:ext cx="838200" cy="9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35302</xdr:rowOff>
    </xdr:from>
    <xdr:to>
      <xdr:col>50</xdr:col>
      <xdr:colOff>114300</xdr:colOff>
      <xdr:row>57</xdr:row>
      <xdr:rowOff>109575</xdr:rowOff>
    </xdr:to>
    <xdr:cxnSp macro="">
      <xdr:nvCxnSpPr>
        <xdr:cNvPr id="350" name="直線コネクタ 349"/>
        <xdr:cNvCxnSpPr/>
      </xdr:nvCxnSpPr>
      <xdr:spPr>
        <a:xfrm flipV="1">
          <a:off x="8750300" y="9807952"/>
          <a:ext cx="889000" cy="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109575</xdr:rowOff>
    </xdr:from>
    <xdr:to>
      <xdr:col>45</xdr:col>
      <xdr:colOff>177800</xdr:colOff>
      <xdr:row>57</xdr:row>
      <xdr:rowOff>153679</xdr:rowOff>
    </xdr:to>
    <xdr:cxnSp macro="">
      <xdr:nvCxnSpPr>
        <xdr:cNvPr id="353" name="直線コネクタ 352"/>
        <xdr:cNvCxnSpPr/>
      </xdr:nvCxnSpPr>
      <xdr:spPr>
        <a:xfrm flipV="1">
          <a:off x="7861300" y="9882225"/>
          <a:ext cx="889000" cy="4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63222</xdr:rowOff>
    </xdr:from>
    <xdr:to>
      <xdr:col>41</xdr:col>
      <xdr:colOff>50800</xdr:colOff>
      <xdr:row>57</xdr:row>
      <xdr:rowOff>153679</xdr:rowOff>
    </xdr:to>
    <xdr:cxnSp macro="">
      <xdr:nvCxnSpPr>
        <xdr:cNvPr id="356" name="直線コネクタ 355"/>
        <xdr:cNvCxnSpPr/>
      </xdr:nvCxnSpPr>
      <xdr:spPr>
        <a:xfrm>
          <a:off x="6972300" y="9664422"/>
          <a:ext cx="889000" cy="26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11919</xdr:rowOff>
    </xdr:from>
    <xdr:to>
      <xdr:col>36</xdr:col>
      <xdr:colOff>165100</xdr:colOff>
      <xdr:row>57</xdr:row>
      <xdr:rowOff>113519</xdr:rowOff>
    </xdr:to>
    <xdr:sp macro="" textlink="">
      <xdr:nvSpPr>
        <xdr:cNvPr id="359" name="フローチャート: 判断 358"/>
        <xdr:cNvSpPr/>
      </xdr:nvSpPr>
      <xdr:spPr>
        <a:xfrm>
          <a:off x="6921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104646</xdr:rowOff>
    </xdr:from>
    <xdr:ext cx="534377" cy="259045"/>
    <xdr:sp macro="" textlink="">
      <xdr:nvSpPr>
        <xdr:cNvPr id="360" name="テキスト ボックス 359"/>
        <xdr:cNvSpPr txBox="1"/>
      </xdr:nvSpPr>
      <xdr:spPr>
        <a:xfrm>
          <a:off x="6705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59525</xdr:rowOff>
    </xdr:from>
    <xdr:to>
      <xdr:col>55</xdr:col>
      <xdr:colOff>50800</xdr:colOff>
      <xdr:row>56</xdr:row>
      <xdr:rowOff>161125</xdr:rowOff>
    </xdr:to>
    <xdr:sp macro="" textlink="">
      <xdr:nvSpPr>
        <xdr:cNvPr id="366" name="楕円 365"/>
        <xdr:cNvSpPr/>
      </xdr:nvSpPr>
      <xdr:spPr>
        <a:xfrm>
          <a:off x="10426700" y="96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82402</xdr:rowOff>
    </xdr:from>
    <xdr:ext cx="599010" cy="259045"/>
    <xdr:sp macro="" textlink="">
      <xdr:nvSpPr>
        <xdr:cNvPr id="367" name="普通建設事業費該当値テキスト"/>
        <xdr:cNvSpPr txBox="1"/>
      </xdr:nvSpPr>
      <xdr:spPr>
        <a:xfrm>
          <a:off x="10528300" y="951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155952</xdr:rowOff>
    </xdr:from>
    <xdr:to>
      <xdr:col>50</xdr:col>
      <xdr:colOff>165100</xdr:colOff>
      <xdr:row>57</xdr:row>
      <xdr:rowOff>86102</xdr:rowOff>
    </xdr:to>
    <xdr:sp macro="" textlink="">
      <xdr:nvSpPr>
        <xdr:cNvPr id="368" name="楕円 367"/>
        <xdr:cNvSpPr/>
      </xdr:nvSpPr>
      <xdr:spPr>
        <a:xfrm>
          <a:off x="9588500" y="97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102629</xdr:rowOff>
    </xdr:from>
    <xdr:ext cx="534377" cy="259045"/>
    <xdr:sp macro="" textlink="">
      <xdr:nvSpPr>
        <xdr:cNvPr id="369" name="テキスト ボックス 368"/>
        <xdr:cNvSpPr txBox="1"/>
      </xdr:nvSpPr>
      <xdr:spPr>
        <a:xfrm>
          <a:off x="9372111" y="953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58775</xdr:rowOff>
    </xdr:from>
    <xdr:to>
      <xdr:col>46</xdr:col>
      <xdr:colOff>38100</xdr:colOff>
      <xdr:row>57</xdr:row>
      <xdr:rowOff>160375</xdr:rowOff>
    </xdr:to>
    <xdr:sp macro="" textlink="">
      <xdr:nvSpPr>
        <xdr:cNvPr id="370" name="楕円 369"/>
        <xdr:cNvSpPr/>
      </xdr:nvSpPr>
      <xdr:spPr>
        <a:xfrm>
          <a:off x="8699500" y="98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151502</xdr:rowOff>
    </xdr:from>
    <xdr:ext cx="534377" cy="259045"/>
    <xdr:sp macro="" textlink="">
      <xdr:nvSpPr>
        <xdr:cNvPr id="371" name="テキスト ボックス 370"/>
        <xdr:cNvSpPr txBox="1"/>
      </xdr:nvSpPr>
      <xdr:spPr>
        <a:xfrm>
          <a:off x="8483111" y="992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102879</xdr:rowOff>
    </xdr:from>
    <xdr:to>
      <xdr:col>41</xdr:col>
      <xdr:colOff>101600</xdr:colOff>
      <xdr:row>58</xdr:row>
      <xdr:rowOff>33029</xdr:rowOff>
    </xdr:to>
    <xdr:sp macro="" textlink="">
      <xdr:nvSpPr>
        <xdr:cNvPr id="372" name="楕円 371"/>
        <xdr:cNvSpPr/>
      </xdr:nvSpPr>
      <xdr:spPr>
        <a:xfrm>
          <a:off x="7810500" y="987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24156</xdr:rowOff>
    </xdr:from>
    <xdr:ext cx="534377" cy="259045"/>
    <xdr:sp macro="" textlink="">
      <xdr:nvSpPr>
        <xdr:cNvPr id="373" name="テキスト ボックス 372"/>
        <xdr:cNvSpPr txBox="1"/>
      </xdr:nvSpPr>
      <xdr:spPr>
        <a:xfrm>
          <a:off x="7594111" y="99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12422</xdr:rowOff>
    </xdr:from>
    <xdr:to>
      <xdr:col>36</xdr:col>
      <xdr:colOff>165100</xdr:colOff>
      <xdr:row>56</xdr:row>
      <xdr:rowOff>114022</xdr:rowOff>
    </xdr:to>
    <xdr:sp macro="" textlink="">
      <xdr:nvSpPr>
        <xdr:cNvPr id="374" name="楕円 373"/>
        <xdr:cNvSpPr/>
      </xdr:nvSpPr>
      <xdr:spPr>
        <a:xfrm>
          <a:off x="6921500" y="961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130549</xdr:rowOff>
    </xdr:from>
    <xdr:ext cx="599010" cy="259045"/>
    <xdr:sp macro="" textlink="">
      <xdr:nvSpPr>
        <xdr:cNvPr id="375" name="テキスト ボックス 374"/>
        <xdr:cNvSpPr txBox="1"/>
      </xdr:nvSpPr>
      <xdr:spPr>
        <a:xfrm>
          <a:off x="6672795" y="938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138633</xdr:rowOff>
    </xdr:from>
    <xdr:to>
      <xdr:col>55</xdr:col>
      <xdr:colOff>0</xdr:colOff>
      <xdr:row>79</xdr:row>
      <xdr:rowOff>29702</xdr:rowOff>
    </xdr:to>
    <xdr:cxnSp macro="">
      <xdr:nvCxnSpPr>
        <xdr:cNvPr id="404" name="直線コネクタ 403"/>
        <xdr:cNvCxnSpPr/>
      </xdr:nvCxnSpPr>
      <xdr:spPr>
        <a:xfrm>
          <a:off x="9639300" y="13511733"/>
          <a:ext cx="838200" cy="6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138633</xdr:rowOff>
    </xdr:from>
    <xdr:to>
      <xdr:col>50</xdr:col>
      <xdr:colOff>114300</xdr:colOff>
      <xdr:row>79</xdr:row>
      <xdr:rowOff>5767</xdr:rowOff>
    </xdr:to>
    <xdr:cxnSp macro="">
      <xdr:nvCxnSpPr>
        <xdr:cNvPr id="407" name="直線コネクタ 406"/>
        <xdr:cNvCxnSpPr/>
      </xdr:nvCxnSpPr>
      <xdr:spPr>
        <a:xfrm flipV="1">
          <a:off x="8750300" y="13511733"/>
          <a:ext cx="889000" cy="3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122723</xdr:rowOff>
    </xdr:from>
    <xdr:to>
      <xdr:col>45</xdr:col>
      <xdr:colOff>177800</xdr:colOff>
      <xdr:row>79</xdr:row>
      <xdr:rowOff>5767</xdr:rowOff>
    </xdr:to>
    <xdr:cxnSp macro="">
      <xdr:nvCxnSpPr>
        <xdr:cNvPr id="410" name="直線コネクタ 409"/>
        <xdr:cNvCxnSpPr/>
      </xdr:nvCxnSpPr>
      <xdr:spPr>
        <a:xfrm>
          <a:off x="7861300" y="13495823"/>
          <a:ext cx="889000" cy="5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39013</xdr:rowOff>
    </xdr:from>
    <xdr:to>
      <xdr:col>41</xdr:col>
      <xdr:colOff>50800</xdr:colOff>
      <xdr:row>78</xdr:row>
      <xdr:rowOff>122723</xdr:rowOff>
    </xdr:to>
    <xdr:cxnSp macro="">
      <xdr:nvCxnSpPr>
        <xdr:cNvPr id="413" name="直線コネクタ 412"/>
        <xdr:cNvCxnSpPr/>
      </xdr:nvCxnSpPr>
      <xdr:spPr>
        <a:xfrm>
          <a:off x="6972300" y="13412113"/>
          <a:ext cx="889000" cy="8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11202</xdr:rowOff>
    </xdr:from>
    <xdr:to>
      <xdr:col>36</xdr:col>
      <xdr:colOff>165100</xdr:colOff>
      <xdr:row>78</xdr:row>
      <xdr:rowOff>112802</xdr:rowOff>
    </xdr:to>
    <xdr:sp macro="" textlink="">
      <xdr:nvSpPr>
        <xdr:cNvPr id="416" name="フローチャート: 判断 415"/>
        <xdr:cNvSpPr/>
      </xdr:nvSpPr>
      <xdr:spPr>
        <a:xfrm>
          <a:off x="6921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103929</xdr:rowOff>
    </xdr:from>
    <xdr:ext cx="534377" cy="259045"/>
    <xdr:sp macro="" textlink="">
      <xdr:nvSpPr>
        <xdr:cNvPr id="417" name="テキスト ボックス 416"/>
        <xdr:cNvSpPr txBox="1"/>
      </xdr:nvSpPr>
      <xdr:spPr>
        <a:xfrm>
          <a:off x="6705111" y="134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150352</xdr:rowOff>
    </xdr:from>
    <xdr:to>
      <xdr:col>55</xdr:col>
      <xdr:colOff>50800</xdr:colOff>
      <xdr:row>79</xdr:row>
      <xdr:rowOff>80502</xdr:rowOff>
    </xdr:to>
    <xdr:sp macro="" textlink="">
      <xdr:nvSpPr>
        <xdr:cNvPr id="423" name="楕円 422"/>
        <xdr:cNvSpPr/>
      </xdr:nvSpPr>
      <xdr:spPr>
        <a:xfrm>
          <a:off x="10426700" y="1352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65279</xdr:rowOff>
    </xdr:from>
    <xdr:ext cx="469744" cy="259045"/>
    <xdr:sp macro="" textlink="">
      <xdr:nvSpPr>
        <xdr:cNvPr id="424" name="普通建設事業費 （ うち新規整備　）該当値テキスト"/>
        <xdr:cNvSpPr txBox="1"/>
      </xdr:nvSpPr>
      <xdr:spPr>
        <a:xfrm>
          <a:off x="10528300" y="1343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87833</xdr:rowOff>
    </xdr:from>
    <xdr:to>
      <xdr:col>50</xdr:col>
      <xdr:colOff>165100</xdr:colOff>
      <xdr:row>79</xdr:row>
      <xdr:rowOff>17983</xdr:rowOff>
    </xdr:to>
    <xdr:sp macro="" textlink="">
      <xdr:nvSpPr>
        <xdr:cNvPr id="425" name="楕円 424"/>
        <xdr:cNvSpPr/>
      </xdr:nvSpPr>
      <xdr:spPr>
        <a:xfrm>
          <a:off x="9588500" y="134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9110</xdr:rowOff>
    </xdr:from>
    <xdr:ext cx="534377" cy="259045"/>
    <xdr:sp macro="" textlink="">
      <xdr:nvSpPr>
        <xdr:cNvPr id="426" name="テキスト ボックス 425"/>
        <xdr:cNvSpPr txBox="1"/>
      </xdr:nvSpPr>
      <xdr:spPr>
        <a:xfrm>
          <a:off x="9372111" y="1355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126417</xdr:rowOff>
    </xdr:from>
    <xdr:to>
      <xdr:col>46</xdr:col>
      <xdr:colOff>38100</xdr:colOff>
      <xdr:row>79</xdr:row>
      <xdr:rowOff>56567</xdr:rowOff>
    </xdr:to>
    <xdr:sp macro="" textlink="">
      <xdr:nvSpPr>
        <xdr:cNvPr id="427" name="楕円 426"/>
        <xdr:cNvSpPr/>
      </xdr:nvSpPr>
      <xdr:spPr>
        <a:xfrm>
          <a:off x="8699500" y="1349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47694</xdr:rowOff>
    </xdr:from>
    <xdr:ext cx="534377" cy="259045"/>
    <xdr:sp macro="" textlink="">
      <xdr:nvSpPr>
        <xdr:cNvPr id="428" name="テキスト ボックス 427"/>
        <xdr:cNvSpPr txBox="1"/>
      </xdr:nvSpPr>
      <xdr:spPr>
        <a:xfrm>
          <a:off x="8483111" y="135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71923</xdr:rowOff>
    </xdr:from>
    <xdr:to>
      <xdr:col>41</xdr:col>
      <xdr:colOff>101600</xdr:colOff>
      <xdr:row>79</xdr:row>
      <xdr:rowOff>2073</xdr:rowOff>
    </xdr:to>
    <xdr:sp macro="" textlink="">
      <xdr:nvSpPr>
        <xdr:cNvPr id="429" name="楕円 428"/>
        <xdr:cNvSpPr/>
      </xdr:nvSpPr>
      <xdr:spPr>
        <a:xfrm>
          <a:off x="7810500" y="1344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164650</xdr:rowOff>
    </xdr:from>
    <xdr:ext cx="534377" cy="259045"/>
    <xdr:sp macro="" textlink="">
      <xdr:nvSpPr>
        <xdr:cNvPr id="430" name="テキスト ボックス 429"/>
        <xdr:cNvSpPr txBox="1"/>
      </xdr:nvSpPr>
      <xdr:spPr>
        <a:xfrm>
          <a:off x="7594111" y="1353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159663</xdr:rowOff>
    </xdr:from>
    <xdr:to>
      <xdr:col>36</xdr:col>
      <xdr:colOff>165100</xdr:colOff>
      <xdr:row>78</xdr:row>
      <xdr:rowOff>89813</xdr:rowOff>
    </xdr:to>
    <xdr:sp macro="" textlink="">
      <xdr:nvSpPr>
        <xdr:cNvPr id="431" name="楕円 430"/>
        <xdr:cNvSpPr/>
      </xdr:nvSpPr>
      <xdr:spPr>
        <a:xfrm>
          <a:off x="6921500" y="133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106340</xdr:rowOff>
    </xdr:from>
    <xdr:ext cx="534377" cy="259045"/>
    <xdr:sp macro="" textlink="">
      <xdr:nvSpPr>
        <xdr:cNvPr id="432" name="テキスト ボックス 431"/>
        <xdr:cNvSpPr txBox="1"/>
      </xdr:nvSpPr>
      <xdr:spPr>
        <a:xfrm>
          <a:off x="6705111" y="1313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96121</xdr:rowOff>
    </xdr:from>
    <xdr:to>
      <xdr:col>55</xdr:col>
      <xdr:colOff>0</xdr:colOff>
      <xdr:row>96</xdr:row>
      <xdr:rowOff>103772</xdr:rowOff>
    </xdr:to>
    <xdr:cxnSp macro="">
      <xdr:nvCxnSpPr>
        <xdr:cNvPr id="461" name="直線コネクタ 460"/>
        <xdr:cNvCxnSpPr/>
      </xdr:nvCxnSpPr>
      <xdr:spPr>
        <a:xfrm flipV="1">
          <a:off x="9639300" y="16212421"/>
          <a:ext cx="838200" cy="35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107911</xdr:rowOff>
    </xdr:from>
    <xdr:ext cx="534377" cy="259045"/>
    <xdr:sp macro="" textlink="">
      <xdr:nvSpPr>
        <xdr:cNvPr id="462" name="普通建設事業費 （ うち更新整備　）平均値テキスト"/>
        <xdr:cNvSpPr txBox="1"/>
      </xdr:nvSpPr>
      <xdr:spPr>
        <a:xfrm>
          <a:off x="10528300" y="1656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103772</xdr:rowOff>
    </xdr:from>
    <xdr:to>
      <xdr:col>50</xdr:col>
      <xdr:colOff>114300</xdr:colOff>
      <xdr:row>97</xdr:row>
      <xdr:rowOff>16873</xdr:rowOff>
    </xdr:to>
    <xdr:cxnSp macro="">
      <xdr:nvCxnSpPr>
        <xdr:cNvPr id="464" name="直線コネクタ 463"/>
        <xdr:cNvCxnSpPr/>
      </xdr:nvCxnSpPr>
      <xdr:spPr>
        <a:xfrm flipV="1">
          <a:off x="8750300" y="16562972"/>
          <a:ext cx="889000" cy="8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41343</xdr:rowOff>
    </xdr:from>
    <xdr:ext cx="534377" cy="259045"/>
    <xdr:sp macro="" textlink="">
      <xdr:nvSpPr>
        <xdr:cNvPr id="466" name="テキスト ボックス 465"/>
        <xdr:cNvSpPr txBox="1"/>
      </xdr:nvSpPr>
      <xdr:spPr>
        <a:xfrm>
          <a:off x="9372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16873</xdr:rowOff>
    </xdr:from>
    <xdr:to>
      <xdr:col>45</xdr:col>
      <xdr:colOff>177800</xdr:colOff>
      <xdr:row>97</xdr:row>
      <xdr:rowOff>155039</xdr:rowOff>
    </xdr:to>
    <xdr:cxnSp macro="">
      <xdr:nvCxnSpPr>
        <xdr:cNvPr id="467" name="直線コネクタ 466"/>
        <xdr:cNvCxnSpPr/>
      </xdr:nvCxnSpPr>
      <xdr:spPr>
        <a:xfrm flipV="1">
          <a:off x="7861300" y="16647523"/>
          <a:ext cx="889000" cy="13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85089</xdr:rowOff>
    </xdr:from>
    <xdr:ext cx="534377" cy="259045"/>
    <xdr:sp macro="" textlink="">
      <xdr:nvSpPr>
        <xdr:cNvPr id="469" name="テキスト ボックス 468"/>
        <xdr:cNvSpPr txBox="1"/>
      </xdr:nvSpPr>
      <xdr:spPr>
        <a:xfrm>
          <a:off x="8483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135821</xdr:rowOff>
    </xdr:from>
    <xdr:to>
      <xdr:col>41</xdr:col>
      <xdr:colOff>50800</xdr:colOff>
      <xdr:row>97</xdr:row>
      <xdr:rowOff>155039</xdr:rowOff>
    </xdr:to>
    <xdr:cxnSp macro="">
      <xdr:nvCxnSpPr>
        <xdr:cNvPr id="470" name="直線コネクタ 469"/>
        <xdr:cNvCxnSpPr/>
      </xdr:nvCxnSpPr>
      <xdr:spPr>
        <a:xfrm>
          <a:off x="6972300" y="16423571"/>
          <a:ext cx="889000" cy="36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3" name="フローチャート: 判断 472"/>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16578</xdr:rowOff>
    </xdr:from>
    <xdr:ext cx="534377" cy="259045"/>
    <xdr:sp macro="" textlink="">
      <xdr:nvSpPr>
        <xdr:cNvPr id="474" name="テキスト ボックス 473"/>
        <xdr:cNvSpPr txBox="1"/>
      </xdr:nvSpPr>
      <xdr:spPr>
        <a:xfrm>
          <a:off x="6705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45321</xdr:rowOff>
    </xdr:from>
    <xdr:to>
      <xdr:col>55</xdr:col>
      <xdr:colOff>50800</xdr:colOff>
      <xdr:row>94</xdr:row>
      <xdr:rowOff>146921</xdr:rowOff>
    </xdr:to>
    <xdr:sp macro="" textlink="">
      <xdr:nvSpPr>
        <xdr:cNvPr id="480" name="楕円 479"/>
        <xdr:cNvSpPr/>
      </xdr:nvSpPr>
      <xdr:spPr>
        <a:xfrm>
          <a:off x="10426700" y="1616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68198</xdr:rowOff>
    </xdr:from>
    <xdr:ext cx="599010" cy="259045"/>
    <xdr:sp macro="" textlink="">
      <xdr:nvSpPr>
        <xdr:cNvPr id="481" name="普通建設事業費 （ うち更新整備　）該当値テキスト"/>
        <xdr:cNvSpPr txBox="1"/>
      </xdr:nvSpPr>
      <xdr:spPr>
        <a:xfrm>
          <a:off x="10528300" y="1601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52972</xdr:rowOff>
    </xdr:from>
    <xdr:to>
      <xdr:col>50</xdr:col>
      <xdr:colOff>165100</xdr:colOff>
      <xdr:row>96</xdr:row>
      <xdr:rowOff>154572</xdr:rowOff>
    </xdr:to>
    <xdr:sp macro="" textlink="">
      <xdr:nvSpPr>
        <xdr:cNvPr id="482" name="楕円 481"/>
        <xdr:cNvSpPr/>
      </xdr:nvSpPr>
      <xdr:spPr>
        <a:xfrm>
          <a:off x="9588500" y="165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171099</xdr:rowOff>
    </xdr:from>
    <xdr:ext cx="534377" cy="259045"/>
    <xdr:sp macro="" textlink="">
      <xdr:nvSpPr>
        <xdr:cNvPr id="483" name="テキスト ボックス 482"/>
        <xdr:cNvSpPr txBox="1"/>
      </xdr:nvSpPr>
      <xdr:spPr>
        <a:xfrm>
          <a:off x="9372111" y="162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137523</xdr:rowOff>
    </xdr:from>
    <xdr:to>
      <xdr:col>46</xdr:col>
      <xdr:colOff>38100</xdr:colOff>
      <xdr:row>97</xdr:row>
      <xdr:rowOff>67673</xdr:rowOff>
    </xdr:to>
    <xdr:sp macro="" textlink="">
      <xdr:nvSpPr>
        <xdr:cNvPr id="484" name="楕円 483"/>
        <xdr:cNvSpPr/>
      </xdr:nvSpPr>
      <xdr:spPr>
        <a:xfrm>
          <a:off x="8699500" y="1659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84200</xdr:rowOff>
    </xdr:from>
    <xdr:ext cx="534377" cy="259045"/>
    <xdr:sp macro="" textlink="">
      <xdr:nvSpPr>
        <xdr:cNvPr id="485" name="テキスト ボックス 484"/>
        <xdr:cNvSpPr txBox="1"/>
      </xdr:nvSpPr>
      <xdr:spPr>
        <a:xfrm>
          <a:off x="8483111" y="1637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104239</xdr:rowOff>
    </xdr:from>
    <xdr:to>
      <xdr:col>41</xdr:col>
      <xdr:colOff>101600</xdr:colOff>
      <xdr:row>98</xdr:row>
      <xdr:rowOff>34389</xdr:rowOff>
    </xdr:to>
    <xdr:sp macro="" textlink="">
      <xdr:nvSpPr>
        <xdr:cNvPr id="486" name="楕円 485"/>
        <xdr:cNvSpPr/>
      </xdr:nvSpPr>
      <xdr:spPr>
        <a:xfrm>
          <a:off x="7810500" y="167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25516</xdr:rowOff>
    </xdr:from>
    <xdr:ext cx="534377" cy="259045"/>
    <xdr:sp macro="" textlink="">
      <xdr:nvSpPr>
        <xdr:cNvPr id="487" name="テキスト ボックス 486"/>
        <xdr:cNvSpPr txBox="1"/>
      </xdr:nvSpPr>
      <xdr:spPr>
        <a:xfrm>
          <a:off x="7594111" y="1682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85021</xdr:rowOff>
    </xdr:from>
    <xdr:to>
      <xdr:col>36</xdr:col>
      <xdr:colOff>165100</xdr:colOff>
      <xdr:row>96</xdr:row>
      <xdr:rowOff>15171</xdr:rowOff>
    </xdr:to>
    <xdr:sp macro="" textlink="">
      <xdr:nvSpPr>
        <xdr:cNvPr id="488" name="楕円 487"/>
        <xdr:cNvSpPr/>
      </xdr:nvSpPr>
      <xdr:spPr>
        <a:xfrm>
          <a:off x="6921500" y="16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31698</xdr:rowOff>
    </xdr:from>
    <xdr:ext cx="534377" cy="259045"/>
    <xdr:sp macro="" textlink="">
      <xdr:nvSpPr>
        <xdr:cNvPr id="489" name="テキスト ボックス 488"/>
        <xdr:cNvSpPr txBox="1"/>
      </xdr:nvSpPr>
      <xdr:spPr>
        <a:xfrm>
          <a:off x="6705111" y="161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170555</xdr:rowOff>
    </xdr:from>
    <xdr:to>
      <xdr:col>85</xdr:col>
      <xdr:colOff>127000</xdr:colOff>
      <xdr:row>38</xdr:row>
      <xdr:rowOff>8964</xdr:rowOff>
    </xdr:to>
    <xdr:cxnSp macro="">
      <xdr:nvCxnSpPr>
        <xdr:cNvPr id="514" name="直線コネクタ 513"/>
        <xdr:cNvCxnSpPr/>
      </xdr:nvCxnSpPr>
      <xdr:spPr>
        <a:xfrm flipV="1">
          <a:off x="15481300" y="6514205"/>
          <a:ext cx="838200" cy="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8964</xdr:rowOff>
    </xdr:from>
    <xdr:to>
      <xdr:col>81</xdr:col>
      <xdr:colOff>50800</xdr:colOff>
      <xdr:row>38</xdr:row>
      <xdr:rowOff>10301</xdr:rowOff>
    </xdr:to>
    <xdr:cxnSp macro="">
      <xdr:nvCxnSpPr>
        <xdr:cNvPr id="517" name="直線コネクタ 516"/>
        <xdr:cNvCxnSpPr/>
      </xdr:nvCxnSpPr>
      <xdr:spPr>
        <a:xfrm flipV="1">
          <a:off x="14592300" y="6524064"/>
          <a:ext cx="889000" cy="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9" name="テキスト ボックス 518"/>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10301</xdr:rowOff>
    </xdr:from>
    <xdr:to>
      <xdr:col>76</xdr:col>
      <xdr:colOff>114300</xdr:colOff>
      <xdr:row>38</xdr:row>
      <xdr:rowOff>10901</xdr:rowOff>
    </xdr:to>
    <xdr:cxnSp macro="">
      <xdr:nvCxnSpPr>
        <xdr:cNvPr id="520" name="直線コネクタ 519"/>
        <xdr:cNvCxnSpPr/>
      </xdr:nvCxnSpPr>
      <xdr:spPr>
        <a:xfrm flipV="1">
          <a:off x="13703300" y="6525401"/>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10901</xdr:rowOff>
    </xdr:from>
    <xdr:to>
      <xdr:col>71</xdr:col>
      <xdr:colOff>177800</xdr:colOff>
      <xdr:row>38</xdr:row>
      <xdr:rowOff>12930</xdr:rowOff>
    </xdr:to>
    <xdr:cxnSp macro="">
      <xdr:nvCxnSpPr>
        <xdr:cNvPr id="523" name="直線コネクタ 522"/>
        <xdr:cNvCxnSpPr/>
      </xdr:nvCxnSpPr>
      <xdr:spPr>
        <a:xfrm flipV="1">
          <a:off x="12814300" y="6526001"/>
          <a:ext cx="8890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58017</xdr:rowOff>
    </xdr:from>
    <xdr:ext cx="469744" cy="259045"/>
    <xdr:sp macro="" textlink="">
      <xdr:nvSpPr>
        <xdr:cNvPr id="525" name="テキスト ボックス 524"/>
        <xdr:cNvSpPr txBox="1"/>
      </xdr:nvSpPr>
      <xdr:spPr>
        <a:xfrm>
          <a:off x="13468428" y="657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26" name="フローチャート: 判断 525"/>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27" name="テキスト ボックス 526"/>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119755</xdr:rowOff>
    </xdr:from>
    <xdr:to>
      <xdr:col>85</xdr:col>
      <xdr:colOff>177800</xdr:colOff>
      <xdr:row>38</xdr:row>
      <xdr:rowOff>49905</xdr:rowOff>
    </xdr:to>
    <xdr:sp macro="" textlink="">
      <xdr:nvSpPr>
        <xdr:cNvPr id="533" name="楕円 532"/>
        <xdr:cNvSpPr/>
      </xdr:nvSpPr>
      <xdr:spPr>
        <a:xfrm>
          <a:off x="16268700" y="64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469744" cy="259045"/>
    <xdr:sp macro="" textlink="">
      <xdr:nvSpPr>
        <xdr:cNvPr id="534" name="災害復旧事業費該当値テキスト"/>
        <xdr:cNvSpPr txBox="1"/>
      </xdr:nvSpPr>
      <xdr:spPr>
        <a:xfrm>
          <a:off x="16370300" y="644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129614</xdr:rowOff>
    </xdr:from>
    <xdr:to>
      <xdr:col>81</xdr:col>
      <xdr:colOff>101600</xdr:colOff>
      <xdr:row>38</xdr:row>
      <xdr:rowOff>59764</xdr:rowOff>
    </xdr:to>
    <xdr:sp macro="" textlink="">
      <xdr:nvSpPr>
        <xdr:cNvPr id="535" name="楕円 534"/>
        <xdr:cNvSpPr/>
      </xdr:nvSpPr>
      <xdr:spPr>
        <a:xfrm>
          <a:off x="15430500" y="64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76291</xdr:rowOff>
    </xdr:from>
    <xdr:ext cx="469744" cy="259045"/>
    <xdr:sp macro="" textlink="">
      <xdr:nvSpPr>
        <xdr:cNvPr id="536" name="テキスト ボックス 535"/>
        <xdr:cNvSpPr txBox="1"/>
      </xdr:nvSpPr>
      <xdr:spPr>
        <a:xfrm>
          <a:off x="15246428" y="624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130951</xdr:rowOff>
    </xdr:from>
    <xdr:to>
      <xdr:col>76</xdr:col>
      <xdr:colOff>165100</xdr:colOff>
      <xdr:row>38</xdr:row>
      <xdr:rowOff>61101</xdr:rowOff>
    </xdr:to>
    <xdr:sp macro="" textlink="">
      <xdr:nvSpPr>
        <xdr:cNvPr id="537" name="楕円 536"/>
        <xdr:cNvSpPr/>
      </xdr:nvSpPr>
      <xdr:spPr>
        <a:xfrm>
          <a:off x="14541500" y="64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52228</xdr:rowOff>
    </xdr:from>
    <xdr:ext cx="469744" cy="259045"/>
    <xdr:sp macro="" textlink="">
      <xdr:nvSpPr>
        <xdr:cNvPr id="538" name="テキスト ボックス 537"/>
        <xdr:cNvSpPr txBox="1"/>
      </xdr:nvSpPr>
      <xdr:spPr>
        <a:xfrm>
          <a:off x="14357428" y="65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131551</xdr:rowOff>
    </xdr:from>
    <xdr:to>
      <xdr:col>72</xdr:col>
      <xdr:colOff>38100</xdr:colOff>
      <xdr:row>38</xdr:row>
      <xdr:rowOff>61701</xdr:rowOff>
    </xdr:to>
    <xdr:sp macro="" textlink="">
      <xdr:nvSpPr>
        <xdr:cNvPr id="539" name="楕円 538"/>
        <xdr:cNvSpPr/>
      </xdr:nvSpPr>
      <xdr:spPr>
        <a:xfrm>
          <a:off x="13652500" y="647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78228</xdr:rowOff>
    </xdr:from>
    <xdr:ext cx="469744" cy="259045"/>
    <xdr:sp macro="" textlink="">
      <xdr:nvSpPr>
        <xdr:cNvPr id="540" name="テキスト ボックス 539"/>
        <xdr:cNvSpPr txBox="1"/>
      </xdr:nvSpPr>
      <xdr:spPr>
        <a:xfrm>
          <a:off x="13468428" y="625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133580</xdr:rowOff>
    </xdr:from>
    <xdr:to>
      <xdr:col>67</xdr:col>
      <xdr:colOff>101600</xdr:colOff>
      <xdr:row>38</xdr:row>
      <xdr:rowOff>63729</xdr:rowOff>
    </xdr:to>
    <xdr:sp macro="" textlink="">
      <xdr:nvSpPr>
        <xdr:cNvPr id="541" name="楕円 540"/>
        <xdr:cNvSpPr/>
      </xdr:nvSpPr>
      <xdr:spPr>
        <a:xfrm>
          <a:off x="12763500" y="64772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54857</xdr:rowOff>
    </xdr:from>
    <xdr:ext cx="469744" cy="259045"/>
    <xdr:sp macro="" textlink="">
      <xdr:nvSpPr>
        <xdr:cNvPr id="542" name="テキスト ボックス 541"/>
        <xdr:cNvSpPr txBox="1"/>
      </xdr:nvSpPr>
      <xdr:spPr>
        <a:xfrm>
          <a:off x="12579428" y="6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8" name="フローチャート: 判断 57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9" name="テキスト ボックス 57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1" name="フローチャート: 判断 58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2" name="テキスト ボックス 58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5" name="テキスト ボックス 594"/>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7" name="テキスト ボックス 596"/>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23" name="直線コネクタ 622"/>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24"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25" name="直線コネクタ 624"/>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26"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27" name="直線コネクタ 626"/>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98513</xdr:rowOff>
    </xdr:from>
    <xdr:to>
      <xdr:col>85</xdr:col>
      <xdr:colOff>127000</xdr:colOff>
      <xdr:row>76</xdr:row>
      <xdr:rowOff>142367</xdr:rowOff>
    </xdr:to>
    <xdr:cxnSp macro="">
      <xdr:nvCxnSpPr>
        <xdr:cNvPr id="628" name="直線コネクタ 627"/>
        <xdr:cNvCxnSpPr/>
      </xdr:nvCxnSpPr>
      <xdr:spPr>
        <a:xfrm flipV="1">
          <a:off x="15481300" y="13128713"/>
          <a:ext cx="838200" cy="4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9" name="公債費平均値テキスト"/>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30" name="フローチャート: 判断 629"/>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136759</xdr:rowOff>
    </xdr:from>
    <xdr:to>
      <xdr:col>81</xdr:col>
      <xdr:colOff>50800</xdr:colOff>
      <xdr:row>76</xdr:row>
      <xdr:rowOff>142367</xdr:rowOff>
    </xdr:to>
    <xdr:cxnSp macro="">
      <xdr:nvCxnSpPr>
        <xdr:cNvPr id="631" name="直線コネクタ 630"/>
        <xdr:cNvCxnSpPr/>
      </xdr:nvCxnSpPr>
      <xdr:spPr>
        <a:xfrm>
          <a:off x="14592300" y="13166959"/>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32" name="フローチャート: 判断 631"/>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33" name="テキスト ボックス 632"/>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136759</xdr:rowOff>
    </xdr:from>
    <xdr:to>
      <xdr:col>76</xdr:col>
      <xdr:colOff>114300</xdr:colOff>
      <xdr:row>76</xdr:row>
      <xdr:rowOff>157111</xdr:rowOff>
    </xdr:to>
    <xdr:cxnSp macro="">
      <xdr:nvCxnSpPr>
        <xdr:cNvPr id="634" name="直線コネクタ 633"/>
        <xdr:cNvCxnSpPr/>
      </xdr:nvCxnSpPr>
      <xdr:spPr>
        <a:xfrm flipV="1">
          <a:off x="13703300" y="13166959"/>
          <a:ext cx="889000" cy="2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35" name="フローチャート: 判断 634"/>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36" name="テキスト ボックス 635"/>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153477</xdr:rowOff>
    </xdr:from>
    <xdr:to>
      <xdr:col>71</xdr:col>
      <xdr:colOff>177800</xdr:colOff>
      <xdr:row>76</xdr:row>
      <xdr:rowOff>157111</xdr:rowOff>
    </xdr:to>
    <xdr:cxnSp macro="">
      <xdr:nvCxnSpPr>
        <xdr:cNvPr id="637" name="直線コネクタ 636"/>
        <xdr:cNvCxnSpPr/>
      </xdr:nvCxnSpPr>
      <xdr:spPr>
        <a:xfrm>
          <a:off x="12814300" y="13183677"/>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8" name="フローチャート: 判断 637"/>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9" name="テキスト ボックス 638"/>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91446</xdr:rowOff>
    </xdr:from>
    <xdr:to>
      <xdr:col>67</xdr:col>
      <xdr:colOff>101600</xdr:colOff>
      <xdr:row>77</xdr:row>
      <xdr:rowOff>21596</xdr:rowOff>
    </xdr:to>
    <xdr:sp macro="" textlink="">
      <xdr:nvSpPr>
        <xdr:cNvPr id="640" name="フローチャート: 判断 639"/>
        <xdr:cNvSpPr/>
      </xdr:nvSpPr>
      <xdr:spPr>
        <a:xfrm>
          <a:off x="12763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38122</xdr:rowOff>
    </xdr:from>
    <xdr:ext cx="534377" cy="259045"/>
    <xdr:sp macro="" textlink="">
      <xdr:nvSpPr>
        <xdr:cNvPr id="641" name="テキスト ボックス 640"/>
        <xdr:cNvSpPr txBox="1"/>
      </xdr:nvSpPr>
      <xdr:spPr>
        <a:xfrm>
          <a:off x="12547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47713</xdr:rowOff>
    </xdr:from>
    <xdr:to>
      <xdr:col>85</xdr:col>
      <xdr:colOff>177800</xdr:colOff>
      <xdr:row>76</xdr:row>
      <xdr:rowOff>149313</xdr:rowOff>
    </xdr:to>
    <xdr:sp macro="" textlink="">
      <xdr:nvSpPr>
        <xdr:cNvPr id="647" name="楕円 646"/>
        <xdr:cNvSpPr/>
      </xdr:nvSpPr>
      <xdr:spPr>
        <a:xfrm>
          <a:off x="16268700" y="130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70591</xdr:rowOff>
    </xdr:from>
    <xdr:ext cx="534377" cy="259045"/>
    <xdr:sp macro="" textlink="">
      <xdr:nvSpPr>
        <xdr:cNvPr id="648" name="公債費該当値テキスト"/>
        <xdr:cNvSpPr txBox="1"/>
      </xdr:nvSpPr>
      <xdr:spPr>
        <a:xfrm>
          <a:off x="16370300" y="1292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91567</xdr:rowOff>
    </xdr:from>
    <xdr:to>
      <xdr:col>81</xdr:col>
      <xdr:colOff>101600</xdr:colOff>
      <xdr:row>77</xdr:row>
      <xdr:rowOff>21717</xdr:rowOff>
    </xdr:to>
    <xdr:sp macro="" textlink="">
      <xdr:nvSpPr>
        <xdr:cNvPr id="649" name="楕円 648"/>
        <xdr:cNvSpPr/>
      </xdr:nvSpPr>
      <xdr:spPr>
        <a:xfrm>
          <a:off x="15430500" y="131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38244</xdr:rowOff>
    </xdr:from>
    <xdr:ext cx="534377" cy="259045"/>
    <xdr:sp macro="" textlink="">
      <xdr:nvSpPr>
        <xdr:cNvPr id="650" name="テキスト ボックス 649"/>
        <xdr:cNvSpPr txBox="1"/>
      </xdr:nvSpPr>
      <xdr:spPr>
        <a:xfrm>
          <a:off x="15214111" y="128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85959</xdr:rowOff>
    </xdr:from>
    <xdr:to>
      <xdr:col>76</xdr:col>
      <xdr:colOff>165100</xdr:colOff>
      <xdr:row>77</xdr:row>
      <xdr:rowOff>16109</xdr:rowOff>
    </xdr:to>
    <xdr:sp macro="" textlink="">
      <xdr:nvSpPr>
        <xdr:cNvPr id="651" name="楕円 650"/>
        <xdr:cNvSpPr/>
      </xdr:nvSpPr>
      <xdr:spPr>
        <a:xfrm>
          <a:off x="14541500" y="1311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32635</xdr:rowOff>
    </xdr:from>
    <xdr:ext cx="534377" cy="259045"/>
    <xdr:sp macro="" textlink="">
      <xdr:nvSpPr>
        <xdr:cNvPr id="652" name="テキスト ボックス 651"/>
        <xdr:cNvSpPr txBox="1"/>
      </xdr:nvSpPr>
      <xdr:spPr>
        <a:xfrm>
          <a:off x="14325111" y="1289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106311</xdr:rowOff>
    </xdr:from>
    <xdr:to>
      <xdr:col>72</xdr:col>
      <xdr:colOff>38100</xdr:colOff>
      <xdr:row>77</xdr:row>
      <xdr:rowOff>36461</xdr:rowOff>
    </xdr:to>
    <xdr:sp macro="" textlink="">
      <xdr:nvSpPr>
        <xdr:cNvPr id="653" name="楕円 652"/>
        <xdr:cNvSpPr/>
      </xdr:nvSpPr>
      <xdr:spPr>
        <a:xfrm>
          <a:off x="13652500" y="131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27588</xdr:rowOff>
    </xdr:from>
    <xdr:ext cx="534377" cy="259045"/>
    <xdr:sp macro="" textlink="">
      <xdr:nvSpPr>
        <xdr:cNvPr id="654" name="テキスト ボックス 653"/>
        <xdr:cNvSpPr txBox="1"/>
      </xdr:nvSpPr>
      <xdr:spPr>
        <a:xfrm>
          <a:off x="13436111" y="1322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102677</xdr:rowOff>
    </xdr:from>
    <xdr:to>
      <xdr:col>67</xdr:col>
      <xdr:colOff>101600</xdr:colOff>
      <xdr:row>77</xdr:row>
      <xdr:rowOff>32827</xdr:rowOff>
    </xdr:to>
    <xdr:sp macro="" textlink="">
      <xdr:nvSpPr>
        <xdr:cNvPr id="655" name="楕円 654"/>
        <xdr:cNvSpPr/>
      </xdr:nvSpPr>
      <xdr:spPr>
        <a:xfrm>
          <a:off x="12763500" y="131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23954</xdr:rowOff>
    </xdr:from>
    <xdr:ext cx="534377" cy="259045"/>
    <xdr:sp macro="" textlink="">
      <xdr:nvSpPr>
        <xdr:cNvPr id="656" name="テキスト ボックス 655"/>
        <xdr:cNvSpPr txBox="1"/>
      </xdr:nvSpPr>
      <xdr:spPr>
        <a:xfrm>
          <a:off x="12547111" y="1322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82" name="直線コネクタ 681"/>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83"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84" name="直線コネクタ 683"/>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85"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86" name="直線コネクタ 685"/>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64818</xdr:rowOff>
    </xdr:from>
    <xdr:to>
      <xdr:col>85</xdr:col>
      <xdr:colOff>127000</xdr:colOff>
      <xdr:row>98</xdr:row>
      <xdr:rowOff>93076</xdr:rowOff>
    </xdr:to>
    <xdr:cxnSp macro="">
      <xdr:nvCxnSpPr>
        <xdr:cNvPr id="687" name="直線コネクタ 686"/>
        <xdr:cNvCxnSpPr/>
      </xdr:nvCxnSpPr>
      <xdr:spPr>
        <a:xfrm>
          <a:off x="15481300" y="16866918"/>
          <a:ext cx="838200" cy="2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8" name="積立金平均値テキスト"/>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9" name="フローチャート: 判断 688"/>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64818</xdr:rowOff>
    </xdr:from>
    <xdr:to>
      <xdr:col>81</xdr:col>
      <xdr:colOff>50800</xdr:colOff>
      <xdr:row>98</xdr:row>
      <xdr:rowOff>99695</xdr:rowOff>
    </xdr:to>
    <xdr:cxnSp macro="">
      <xdr:nvCxnSpPr>
        <xdr:cNvPr id="690" name="直線コネクタ 689"/>
        <xdr:cNvCxnSpPr/>
      </xdr:nvCxnSpPr>
      <xdr:spPr>
        <a:xfrm flipV="1">
          <a:off x="14592300" y="16866918"/>
          <a:ext cx="889000" cy="3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91" name="フローチャート: 判断 690"/>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92" name="テキスト ボックス 691"/>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99695</xdr:rowOff>
    </xdr:from>
    <xdr:to>
      <xdr:col>76</xdr:col>
      <xdr:colOff>114300</xdr:colOff>
      <xdr:row>99</xdr:row>
      <xdr:rowOff>25868</xdr:rowOff>
    </xdr:to>
    <xdr:cxnSp macro="">
      <xdr:nvCxnSpPr>
        <xdr:cNvPr id="693" name="直線コネクタ 692"/>
        <xdr:cNvCxnSpPr/>
      </xdr:nvCxnSpPr>
      <xdr:spPr>
        <a:xfrm flipV="1">
          <a:off x="13703300" y="16901795"/>
          <a:ext cx="889000" cy="9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94" name="フローチャート: 判断 693"/>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95" name="テキスト ボックス 694"/>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25868</xdr:rowOff>
    </xdr:from>
    <xdr:to>
      <xdr:col>71</xdr:col>
      <xdr:colOff>177800</xdr:colOff>
      <xdr:row>99</xdr:row>
      <xdr:rowOff>60387</xdr:rowOff>
    </xdr:to>
    <xdr:cxnSp macro="">
      <xdr:nvCxnSpPr>
        <xdr:cNvPr id="696" name="直線コネクタ 695"/>
        <xdr:cNvCxnSpPr/>
      </xdr:nvCxnSpPr>
      <xdr:spPr>
        <a:xfrm flipV="1">
          <a:off x="12814300" y="16999418"/>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97" name="フローチャート: 判断 696"/>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8" name="テキスト ボックス 697"/>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153659</xdr:rowOff>
    </xdr:from>
    <xdr:to>
      <xdr:col>67</xdr:col>
      <xdr:colOff>101600</xdr:colOff>
      <xdr:row>98</xdr:row>
      <xdr:rowOff>83809</xdr:rowOff>
    </xdr:to>
    <xdr:sp macro="" textlink="">
      <xdr:nvSpPr>
        <xdr:cNvPr id="699" name="フローチャート: 判断 698"/>
        <xdr:cNvSpPr/>
      </xdr:nvSpPr>
      <xdr:spPr>
        <a:xfrm>
          <a:off x="12763500" y="1678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100336</xdr:rowOff>
    </xdr:from>
    <xdr:ext cx="534377" cy="259045"/>
    <xdr:sp macro="" textlink="">
      <xdr:nvSpPr>
        <xdr:cNvPr id="700" name="テキスト ボックス 699"/>
        <xdr:cNvSpPr txBox="1"/>
      </xdr:nvSpPr>
      <xdr:spPr>
        <a:xfrm>
          <a:off x="12547111" y="165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42276</xdr:rowOff>
    </xdr:from>
    <xdr:to>
      <xdr:col>85</xdr:col>
      <xdr:colOff>177800</xdr:colOff>
      <xdr:row>98</xdr:row>
      <xdr:rowOff>143876</xdr:rowOff>
    </xdr:to>
    <xdr:sp macro="" textlink="">
      <xdr:nvSpPr>
        <xdr:cNvPr id="706" name="楕円 705"/>
        <xdr:cNvSpPr/>
      </xdr:nvSpPr>
      <xdr:spPr>
        <a:xfrm>
          <a:off x="16268700" y="1684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20703</xdr:rowOff>
    </xdr:from>
    <xdr:ext cx="534377" cy="259045"/>
    <xdr:sp macro="" textlink="">
      <xdr:nvSpPr>
        <xdr:cNvPr id="707" name="積立金該当値テキスト"/>
        <xdr:cNvSpPr txBox="1"/>
      </xdr:nvSpPr>
      <xdr:spPr>
        <a:xfrm>
          <a:off x="16370300" y="1682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14018</xdr:rowOff>
    </xdr:from>
    <xdr:to>
      <xdr:col>81</xdr:col>
      <xdr:colOff>101600</xdr:colOff>
      <xdr:row>98</xdr:row>
      <xdr:rowOff>115618</xdr:rowOff>
    </xdr:to>
    <xdr:sp macro="" textlink="">
      <xdr:nvSpPr>
        <xdr:cNvPr id="708" name="楕円 707"/>
        <xdr:cNvSpPr/>
      </xdr:nvSpPr>
      <xdr:spPr>
        <a:xfrm>
          <a:off x="15430500" y="1681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106745</xdr:rowOff>
    </xdr:from>
    <xdr:ext cx="534377" cy="259045"/>
    <xdr:sp macro="" textlink="">
      <xdr:nvSpPr>
        <xdr:cNvPr id="709" name="テキスト ボックス 708"/>
        <xdr:cNvSpPr txBox="1"/>
      </xdr:nvSpPr>
      <xdr:spPr>
        <a:xfrm>
          <a:off x="15214111" y="1690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48895</xdr:rowOff>
    </xdr:from>
    <xdr:to>
      <xdr:col>76</xdr:col>
      <xdr:colOff>165100</xdr:colOff>
      <xdr:row>98</xdr:row>
      <xdr:rowOff>150495</xdr:rowOff>
    </xdr:to>
    <xdr:sp macro="" textlink="">
      <xdr:nvSpPr>
        <xdr:cNvPr id="710" name="楕円 709"/>
        <xdr:cNvSpPr/>
      </xdr:nvSpPr>
      <xdr:spPr>
        <a:xfrm>
          <a:off x="145415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141622</xdr:rowOff>
    </xdr:from>
    <xdr:ext cx="534377" cy="259045"/>
    <xdr:sp macro="" textlink="">
      <xdr:nvSpPr>
        <xdr:cNvPr id="711" name="テキスト ボックス 710"/>
        <xdr:cNvSpPr txBox="1"/>
      </xdr:nvSpPr>
      <xdr:spPr>
        <a:xfrm>
          <a:off x="14325111" y="1694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146518</xdr:rowOff>
    </xdr:from>
    <xdr:to>
      <xdr:col>72</xdr:col>
      <xdr:colOff>38100</xdr:colOff>
      <xdr:row>99</xdr:row>
      <xdr:rowOff>76668</xdr:rowOff>
    </xdr:to>
    <xdr:sp macro="" textlink="">
      <xdr:nvSpPr>
        <xdr:cNvPr id="712" name="楕円 711"/>
        <xdr:cNvSpPr/>
      </xdr:nvSpPr>
      <xdr:spPr>
        <a:xfrm>
          <a:off x="13652500" y="169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67795</xdr:rowOff>
    </xdr:from>
    <xdr:ext cx="469744" cy="259045"/>
    <xdr:sp macro="" textlink="">
      <xdr:nvSpPr>
        <xdr:cNvPr id="713" name="テキスト ボックス 712"/>
        <xdr:cNvSpPr txBox="1"/>
      </xdr:nvSpPr>
      <xdr:spPr>
        <a:xfrm>
          <a:off x="13468428" y="170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9587</xdr:rowOff>
    </xdr:from>
    <xdr:to>
      <xdr:col>67</xdr:col>
      <xdr:colOff>101600</xdr:colOff>
      <xdr:row>99</xdr:row>
      <xdr:rowOff>111187</xdr:rowOff>
    </xdr:to>
    <xdr:sp macro="" textlink="">
      <xdr:nvSpPr>
        <xdr:cNvPr id="714" name="楕円 713"/>
        <xdr:cNvSpPr/>
      </xdr:nvSpPr>
      <xdr:spPr>
        <a:xfrm>
          <a:off x="12763500" y="1698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102314</xdr:rowOff>
    </xdr:from>
    <xdr:ext cx="469744" cy="259045"/>
    <xdr:sp macro="" textlink="">
      <xdr:nvSpPr>
        <xdr:cNvPr id="715" name="テキスト ボックス 714"/>
        <xdr:cNvSpPr txBox="1"/>
      </xdr:nvSpPr>
      <xdr:spPr>
        <a:xfrm>
          <a:off x="12579428" y="1707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7" name="テキスト ボックス 73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100152</xdr:rowOff>
    </xdr:from>
    <xdr:to>
      <xdr:col>116</xdr:col>
      <xdr:colOff>62864</xdr:colOff>
      <xdr:row>39</xdr:row>
      <xdr:rowOff>98878</xdr:rowOff>
    </xdr:to>
    <xdr:cxnSp macro="">
      <xdr:nvCxnSpPr>
        <xdr:cNvPr id="741" name="直線コネクタ 740"/>
        <xdr:cNvCxnSpPr/>
      </xdr:nvCxnSpPr>
      <xdr:spPr>
        <a:xfrm flipV="1">
          <a:off x="22159595" y="5586552"/>
          <a:ext cx="1269" cy="119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107899</xdr:rowOff>
    </xdr:from>
    <xdr:ext cx="249299" cy="259045"/>
    <xdr:sp macro="" textlink="">
      <xdr:nvSpPr>
        <xdr:cNvPr id="742" name="投資及び出資金最小値テキスト"/>
        <xdr:cNvSpPr txBox="1"/>
      </xdr:nvSpPr>
      <xdr:spPr>
        <a:xfrm>
          <a:off x="22212300" y="67944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46829</xdr:rowOff>
    </xdr:from>
    <xdr:ext cx="534377" cy="259045"/>
    <xdr:sp macro="" textlink="">
      <xdr:nvSpPr>
        <xdr:cNvPr id="744" name="投資及び出資金最大値テキスト"/>
        <xdr:cNvSpPr txBox="1"/>
      </xdr:nvSpPr>
      <xdr:spPr>
        <a:xfrm>
          <a:off x="22212300" y="536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100152</xdr:rowOff>
    </xdr:from>
    <xdr:to>
      <xdr:col>116</xdr:col>
      <xdr:colOff>152400</xdr:colOff>
      <xdr:row>32</xdr:row>
      <xdr:rowOff>100152</xdr:rowOff>
    </xdr:to>
    <xdr:cxnSp macro="">
      <xdr:nvCxnSpPr>
        <xdr:cNvPr id="745" name="直線コネクタ 744"/>
        <xdr:cNvCxnSpPr/>
      </xdr:nvCxnSpPr>
      <xdr:spPr>
        <a:xfrm>
          <a:off x="22072600" y="558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87955</xdr:rowOff>
    </xdr:from>
    <xdr:to>
      <xdr:col>116</xdr:col>
      <xdr:colOff>63500</xdr:colOff>
      <xdr:row>39</xdr:row>
      <xdr:rowOff>88134</xdr:rowOff>
    </xdr:to>
    <xdr:cxnSp macro="">
      <xdr:nvCxnSpPr>
        <xdr:cNvPr id="746" name="直線コネクタ 745"/>
        <xdr:cNvCxnSpPr/>
      </xdr:nvCxnSpPr>
      <xdr:spPr>
        <a:xfrm flipV="1">
          <a:off x="21323300" y="6774505"/>
          <a:ext cx="8382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25350</xdr:rowOff>
    </xdr:from>
    <xdr:ext cx="469744" cy="259045"/>
    <xdr:sp macro="" textlink="">
      <xdr:nvSpPr>
        <xdr:cNvPr id="747" name="投資及び出資金平均値テキスト"/>
        <xdr:cNvSpPr txBox="1"/>
      </xdr:nvSpPr>
      <xdr:spPr>
        <a:xfrm>
          <a:off x="22212300" y="6540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2473</xdr:rowOff>
    </xdr:from>
    <xdr:to>
      <xdr:col>116</xdr:col>
      <xdr:colOff>114300</xdr:colOff>
      <xdr:row>39</xdr:row>
      <xdr:rowOff>104073</xdr:rowOff>
    </xdr:to>
    <xdr:sp macro="" textlink="">
      <xdr:nvSpPr>
        <xdr:cNvPr id="748" name="フローチャート: 判断 747"/>
        <xdr:cNvSpPr/>
      </xdr:nvSpPr>
      <xdr:spPr>
        <a:xfrm>
          <a:off x="22110700" y="668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50072</xdr:rowOff>
    </xdr:from>
    <xdr:to>
      <xdr:col>111</xdr:col>
      <xdr:colOff>177800</xdr:colOff>
      <xdr:row>39</xdr:row>
      <xdr:rowOff>88134</xdr:rowOff>
    </xdr:to>
    <xdr:cxnSp macro="">
      <xdr:nvCxnSpPr>
        <xdr:cNvPr id="749" name="直線コネクタ 748"/>
        <xdr:cNvCxnSpPr/>
      </xdr:nvCxnSpPr>
      <xdr:spPr>
        <a:xfrm>
          <a:off x="20434300" y="6736622"/>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18720</xdr:rowOff>
    </xdr:from>
    <xdr:to>
      <xdr:col>112</xdr:col>
      <xdr:colOff>38100</xdr:colOff>
      <xdr:row>39</xdr:row>
      <xdr:rowOff>120320</xdr:rowOff>
    </xdr:to>
    <xdr:sp macro="" textlink="">
      <xdr:nvSpPr>
        <xdr:cNvPr id="750" name="フローチャート: 判断 749"/>
        <xdr:cNvSpPr/>
      </xdr:nvSpPr>
      <xdr:spPr>
        <a:xfrm>
          <a:off x="21272500" y="67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136847</xdr:rowOff>
    </xdr:from>
    <xdr:ext cx="469744" cy="259045"/>
    <xdr:sp macro="" textlink="">
      <xdr:nvSpPr>
        <xdr:cNvPr id="751" name="テキスト ボックス 750"/>
        <xdr:cNvSpPr txBox="1"/>
      </xdr:nvSpPr>
      <xdr:spPr>
        <a:xfrm>
          <a:off x="21088428" y="64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45207</xdr:rowOff>
    </xdr:from>
    <xdr:to>
      <xdr:col>107</xdr:col>
      <xdr:colOff>50800</xdr:colOff>
      <xdr:row>39</xdr:row>
      <xdr:rowOff>50072</xdr:rowOff>
    </xdr:to>
    <xdr:cxnSp macro="">
      <xdr:nvCxnSpPr>
        <xdr:cNvPr id="752" name="直線コネクタ 751"/>
        <xdr:cNvCxnSpPr/>
      </xdr:nvCxnSpPr>
      <xdr:spPr>
        <a:xfrm>
          <a:off x="19545300" y="5188707"/>
          <a:ext cx="889000" cy="15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25464</xdr:rowOff>
    </xdr:from>
    <xdr:to>
      <xdr:col>107</xdr:col>
      <xdr:colOff>101600</xdr:colOff>
      <xdr:row>39</xdr:row>
      <xdr:rowOff>127064</xdr:rowOff>
    </xdr:to>
    <xdr:sp macro="" textlink="">
      <xdr:nvSpPr>
        <xdr:cNvPr id="753" name="フローチャート: 判断 752"/>
        <xdr:cNvSpPr/>
      </xdr:nvSpPr>
      <xdr:spPr>
        <a:xfrm>
          <a:off x="20383500" y="671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118191</xdr:rowOff>
    </xdr:from>
    <xdr:ext cx="469744" cy="259045"/>
    <xdr:sp macro="" textlink="">
      <xdr:nvSpPr>
        <xdr:cNvPr id="754" name="テキスト ボックス 753"/>
        <xdr:cNvSpPr txBox="1"/>
      </xdr:nvSpPr>
      <xdr:spPr>
        <a:xfrm>
          <a:off x="20199428" y="68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45207</xdr:rowOff>
    </xdr:from>
    <xdr:to>
      <xdr:col>102</xdr:col>
      <xdr:colOff>114300</xdr:colOff>
      <xdr:row>39</xdr:row>
      <xdr:rowOff>92347</xdr:rowOff>
    </xdr:to>
    <xdr:cxnSp macro="">
      <xdr:nvCxnSpPr>
        <xdr:cNvPr id="755" name="直線コネクタ 754"/>
        <xdr:cNvCxnSpPr/>
      </xdr:nvCxnSpPr>
      <xdr:spPr>
        <a:xfrm flipV="1">
          <a:off x="18656300" y="5188707"/>
          <a:ext cx="889000" cy="159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30852</xdr:rowOff>
    </xdr:from>
    <xdr:to>
      <xdr:col>102</xdr:col>
      <xdr:colOff>165100</xdr:colOff>
      <xdr:row>39</xdr:row>
      <xdr:rowOff>132452</xdr:rowOff>
    </xdr:to>
    <xdr:sp macro="" textlink="">
      <xdr:nvSpPr>
        <xdr:cNvPr id="756" name="フローチャート: 判断 755"/>
        <xdr:cNvSpPr/>
      </xdr:nvSpPr>
      <xdr:spPr>
        <a:xfrm>
          <a:off x="194945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123579</xdr:rowOff>
    </xdr:from>
    <xdr:ext cx="469744" cy="259045"/>
    <xdr:sp macro="" textlink="">
      <xdr:nvSpPr>
        <xdr:cNvPr id="757" name="テキスト ボックス 756"/>
        <xdr:cNvSpPr txBox="1"/>
      </xdr:nvSpPr>
      <xdr:spPr>
        <a:xfrm>
          <a:off x="19310428" y="681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31783</xdr:rowOff>
    </xdr:from>
    <xdr:to>
      <xdr:col>98</xdr:col>
      <xdr:colOff>38100</xdr:colOff>
      <xdr:row>39</xdr:row>
      <xdr:rowOff>133383</xdr:rowOff>
    </xdr:to>
    <xdr:sp macro="" textlink="">
      <xdr:nvSpPr>
        <xdr:cNvPr id="758" name="フローチャート: 判断 757"/>
        <xdr:cNvSpPr/>
      </xdr:nvSpPr>
      <xdr:spPr>
        <a:xfrm>
          <a:off x="18605500" y="671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149910</xdr:rowOff>
    </xdr:from>
    <xdr:ext cx="378565" cy="259045"/>
    <xdr:sp macro="" textlink="">
      <xdr:nvSpPr>
        <xdr:cNvPr id="759" name="テキスト ボックス 758"/>
        <xdr:cNvSpPr txBox="1"/>
      </xdr:nvSpPr>
      <xdr:spPr>
        <a:xfrm>
          <a:off x="18467017" y="649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37155</xdr:rowOff>
    </xdr:from>
    <xdr:to>
      <xdr:col>116</xdr:col>
      <xdr:colOff>114300</xdr:colOff>
      <xdr:row>39</xdr:row>
      <xdr:rowOff>138755</xdr:rowOff>
    </xdr:to>
    <xdr:sp macro="" textlink="">
      <xdr:nvSpPr>
        <xdr:cNvPr id="765" name="楕円 764"/>
        <xdr:cNvSpPr/>
      </xdr:nvSpPr>
      <xdr:spPr>
        <a:xfrm>
          <a:off x="22110700" y="67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152350</xdr:rowOff>
    </xdr:from>
    <xdr:ext cx="378565" cy="259045"/>
    <xdr:sp macro="" textlink="">
      <xdr:nvSpPr>
        <xdr:cNvPr id="766" name="投資及び出資金該当値テキスト"/>
        <xdr:cNvSpPr txBox="1"/>
      </xdr:nvSpPr>
      <xdr:spPr>
        <a:xfrm>
          <a:off x="22212300" y="6667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37334</xdr:rowOff>
    </xdr:from>
    <xdr:to>
      <xdr:col>112</xdr:col>
      <xdr:colOff>38100</xdr:colOff>
      <xdr:row>39</xdr:row>
      <xdr:rowOff>138934</xdr:rowOff>
    </xdr:to>
    <xdr:sp macro="" textlink="">
      <xdr:nvSpPr>
        <xdr:cNvPr id="767" name="楕円 766"/>
        <xdr:cNvSpPr/>
      </xdr:nvSpPr>
      <xdr:spPr>
        <a:xfrm>
          <a:off x="21272500" y="672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130061</xdr:rowOff>
    </xdr:from>
    <xdr:ext cx="378565" cy="259045"/>
    <xdr:sp macro="" textlink="">
      <xdr:nvSpPr>
        <xdr:cNvPr id="768" name="テキスト ボックス 767"/>
        <xdr:cNvSpPr txBox="1"/>
      </xdr:nvSpPr>
      <xdr:spPr>
        <a:xfrm>
          <a:off x="21134017" y="6816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170722</xdr:rowOff>
    </xdr:from>
    <xdr:to>
      <xdr:col>107</xdr:col>
      <xdr:colOff>101600</xdr:colOff>
      <xdr:row>39</xdr:row>
      <xdr:rowOff>100872</xdr:rowOff>
    </xdr:to>
    <xdr:sp macro="" textlink="">
      <xdr:nvSpPr>
        <xdr:cNvPr id="769" name="楕円 768"/>
        <xdr:cNvSpPr/>
      </xdr:nvSpPr>
      <xdr:spPr>
        <a:xfrm>
          <a:off x="20383500" y="66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117400</xdr:rowOff>
    </xdr:from>
    <xdr:ext cx="469744" cy="259045"/>
    <xdr:sp macro="" textlink="">
      <xdr:nvSpPr>
        <xdr:cNvPr id="770" name="テキスト ボックス 769"/>
        <xdr:cNvSpPr txBox="1"/>
      </xdr:nvSpPr>
      <xdr:spPr>
        <a:xfrm>
          <a:off x="20199428" y="646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165857</xdr:rowOff>
    </xdr:from>
    <xdr:to>
      <xdr:col>102</xdr:col>
      <xdr:colOff>165100</xdr:colOff>
      <xdr:row>30</xdr:row>
      <xdr:rowOff>96007</xdr:rowOff>
    </xdr:to>
    <xdr:sp macro="" textlink="">
      <xdr:nvSpPr>
        <xdr:cNvPr id="771" name="楕円 770"/>
        <xdr:cNvSpPr/>
      </xdr:nvSpPr>
      <xdr:spPr>
        <a:xfrm>
          <a:off x="19494500" y="513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112534</xdr:rowOff>
    </xdr:from>
    <xdr:ext cx="534377" cy="259045"/>
    <xdr:sp macro="" textlink="">
      <xdr:nvSpPr>
        <xdr:cNvPr id="772" name="テキスト ボックス 771"/>
        <xdr:cNvSpPr txBox="1"/>
      </xdr:nvSpPr>
      <xdr:spPr>
        <a:xfrm>
          <a:off x="19278111" y="491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41547</xdr:rowOff>
    </xdr:from>
    <xdr:to>
      <xdr:col>98</xdr:col>
      <xdr:colOff>38100</xdr:colOff>
      <xdr:row>39</xdr:row>
      <xdr:rowOff>143147</xdr:rowOff>
    </xdr:to>
    <xdr:sp macro="" textlink="">
      <xdr:nvSpPr>
        <xdr:cNvPr id="773" name="楕円 772"/>
        <xdr:cNvSpPr/>
      </xdr:nvSpPr>
      <xdr:spPr>
        <a:xfrm>
          <a:off x="18605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134274</xdr:rowOff>
    </xdr:from>
    <xdr:ext cx="378565" cy="259045"/>
    <xdr:sp macro="" textlink="">
      <xdr:nvSpPr>
        <xdr:cNvPr id="774" name="テキスト ボックス 773"/>
        <xdr:cNvSpPr txBox="1"/>
      </xdr:nvSpPr>
      <xdr:spPr>
        <a:xfrm>
          <a:off x="18467017" y="682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5" name="直線コネクタ 78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6" name="テキスト ボックス 78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7" name="直線コネクタ 78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8" name="テキスト ボックス 78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9" name="直線コネクタ 78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0" name="テキスト ボックス 78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1" name="直線コネクタ 79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2" name="テキスト ボックス 79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3" name="直線コネクタ 79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4" name="テキスト ボックス 79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5" name="直線コネクタ 79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6" name="テキスト ボックス 79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800" name="直線コネクタ 799"/>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2" name="直線コネクタ 80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803"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804" name="直線コネクタ 803"/>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135912</xdr:rowOff>
    </xdr:from>
    <xdr:to>
      <xdr:col>116</xdr:col>
      <xdr:colOff>63500</xdr:colOff>
      <xdr:row>58</xdr:row>
      <xdr:rowOff>136892</xdr:rowOff>
    </xdr:to>
    <xdr:cxnSp macro="">
      <xdr:nvCxnSpPr>
        <xdr:cNvPr id="805" name="直線コネクタ 804"/>
        <xdr:cNvCxnSpPr/>
      </xdr:nvCxnSpPr>
      <xdr:spPr>
        <a:xfrm>
          <a:off x="21323300" y="10080012"/>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127678</xdr:rowOff>
    </xdr:from>
    <xdr:ext cx="469744" cy="259045"/>
    <xdr:sp macro="" textlink="">
      <xdr:nvSpPr>
        <xdr:cNvPr id="806" name="貸付金平均値テキスト"/>
        <xdr:cNvSpPr txBox="1"/>
      </xdr:nvSpPr>
      <xdr:spPr>
        <a:xfrm>
          <a:off x="22212300" y="10071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807" name="フローチャート: 判断 806"/>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135912</xdr:rowOff>
    </xdr:from>
    <xdr:to>
      <xdr:col>111</xdr:col>
      <xdr:colOff>177800</xdr:colOff>
      <xdr:row>58</xdr:row>
      <xdr:rowOff>143880</xdr:rowOff>
    </xdr:to>
    <xdr:cxnSp macro="">
      <xdr:nvCxnSpPr>
        <xdr:cNvPr id="808" name="直線コネクタ 807"/>
        <xdr:cNvCxnSpPr/>
      </xdr:nvCxnSpPr>
      <xdr:spPr>
        <a:xfrm flipV="1">
          <a:off x="20434300" y="10080012"/>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809" name="フローチャート: 判断 808"/>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71931</xdr:rowOff>
    </xdr:from>
    <xdr:ext cx="469744" cy="259045"/>
    <xdr:sp macro="" textlink="">
      <xdr:nvSpPr>
        <xdr:cNvPr id="810" name="テキスト ボックス 809"/>
        <xdr:cNvSpPr txBox="1"/>
      </xdr:nvSpPr>
      <xdr:spPr>
        <a:xfrm>
          <a:off x="21088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143880</xdr:rowOff>
    </xdr:from>
    <xdr:to>
      <xdr:col>107</xdr:col>
      <xdr:colOff>50800</xdr:colOff>
      <xdr:row>58</xdr:row>
      <xdr:rowOff>149922</xdr:rowOff>
    </xdr:to>
    <xdr:cxnSp macro="">
      <xdr:nvCxnSpPr>
        <xdr:cNvPr id="811" name="直線コネクタ 810"/>
        <xdr:cNvCxnSpPr/>
      </xdr:nvCxnSpPr>
      <xdr:spPr>
        <a:xfrm flipV="1">
          <a:off x="19545300" y="10087980"/>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12" name="フローチャート: 判断 811"/>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72879</xdr:rowOff>
    </xdr:from>
    <xdr:ext cx="469744" cy="259045"/>
    <xdr:sp macro="" textlink="">
      <xdr:nvSpPr>
        <xdr:cNvPr id="813" name="テキスト ボックス 812"/>
        <xdr:cNvSpPr txBox="1"/>
      </xdr:nvSpPr>
      <xdr:spPr>
        <a:xfrm>
          <a:off x="20199428"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149922</xdr:rowOff>
    </xdr:from>
    <xdr:to>
      <xdr:col>102</xdr:col>
      <xdr:colOff>114300</xdr:colOff>
      <xdr:row>58</xdr:row>
      <xdr:rowOff>154494</xdr:rowOff>
    </xdr:to>
    <xdr:cxnSp macro="">
      <xdr:nvCxnSpPr>
        <xdr:cNvPr id="814" name="直線コネクタ 813"/>
        <xdr:cNvCxnSpPr/>
      </xdr:nvCxnSpPr>
      <xdr:spPr>
        <a:xfrm flipV="1">
          <a:off x="18656300" y="100940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15" name="フローチャート: 判断 814"/>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54656</xdr:rowOff>
    </xdr:from>
    <xdr:ext cx="469744" cy="259045"/>
    <xdr:sp macro="" textlink="">
      <xdr:nvSpPr>
        <xdr:cNvPr id="816" name="テキスト ボックス 815"/>
        <xdr:cNvSpPr txBox="1"/>
      </xdr:nvSpPr>
      <xdr:spPr>
        <a:xfrm>
          <a:off x="19310428"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161889</xdr:rowOff>
    </xdr:from>
    <xdr:to>
      <xdr:col>98</xdr:col>
      <xdr:colOff>38100</xdr:colOff>
      <xdr:row>59</xdr:row>
      <xdr:rowOff>92039</xdr:rowOff>
    </xdr:to>
    <xdr:sp macro="" textlink="">
      <xdr:nvSpPr>
        <xdr:cNvPr id="817" name="フローチャート: 判断 816"/>
        <xdr:cNvSpPr/>
      </xdr:nvSpPr>
      <xdr:spPr>
        <a:xfrm>
          <a:off x="18605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83166</xdr:rowOff>
    </xdr:from>
    <xdr:ext cx="469744" cy="259045"/>
    <xdr:sp macro="" textlink="">
      <xdr:nvSpPr>
        <xdr:cNvPr id="818" name="テキスト ボックス 817"/>
        <xdr:cNvSpPr txBox="1"/>
      </xdr:nvSpPr>
      <xdr:spPr>
        <a:xfrm>
          <a:off x="18421428" y="1019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86092</xdr:rowOff>
    </xdr:from>
    <xdr:to>
      <xdr:col>116</xdr:col>
      <xdr:colOff>114300</xdr:colOff>
      <xdr:row>59</xdr:row>
      <xdr:rowOff>16242</xdr:rowOff>
    </xdr:to>
    <xdr:sp macro="" textlink="">
      <xdr:nvSpPr>
        <xdr:cNvPr id="824" name="楕円 823"/>
        <xdr:cNvSpPr/>
      </xdr:nvSpPr>
      <xdr:spPr>
        <a:xfrm>
          <a:off x="22110700" y="1003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108969</xdr:rowOff>
    </xdr:from>
    <xdr:ext cx="469744" cy="259045"/>
    <xdr:sp macro="" textlink="">
      <xdr:nvSpPr>
        <xdr:cNvPr id="825" name="貸付金該当値テキスト"/>
        <xdr:cNvSpPr txBox="1"/>
      </xdr:nvSpPr>
      <xdr:spPr>
        <a:xfrm>
          <a:off x="22212300" y="988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85112</xdr:rowOff>
    </xdr:from>
    <xdr:to>
      <xdr:col>112</xdr:col>
      <xdr:colOff>38100</xdr:colOff>
      <xdr:row>59</xdr:row>
      <xdr:rowOff>15262</xdr:rowOff>
    </xdr:to>
    <xdr:sp macro="" textlink="">
      <xdr:nvSpPr>
        <xdr:cNvPr id="826" name="楕円 825"/>
        <xdr:cNvSpPr/>
      </xdr:nvSpPr>
      <xdr:spPr>
        <a:xfrm>
          <a:off x="21272500" y="1002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31789</xdr:rowOff>
    </xdr:from>
    <xdr:ext cx="469744" cy="259045"/>
    <xdr:sp macro="" textlink="">
      <xdr:nvSpPr>
        <xdr:cNvPr id="827" name="テキスト ボックス 826"/>
        <xdr:cNvSpPr txBox="1"/>
      </xdr:nvSpPr>
      <xdr:spPr>
        <a:xfrm>
          <a:off x="21088428" y="980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93080</xdr:rowOff>
    </xdr:from>
    <xdr:to>
      <xdr:col>107</xdr:col>
      <xdr:colOff>101600</xdr:colOff>
      <xdr:row>59</xdr:row>
      <xdr:rowOff>23230</xdr:rowOff>
    </xdr:to>
    <xdr:sp macro="" textlink="">
      <xdr:nvSpPr>
        <xdr:cNvPr id="828" name="楕円 827"/>
        <xdr:cNvSpPr/>
      </xdr:nvSpPr>
      <xdr:spPr>
        <a:xfrm>
          <a:off x="20383500" y="100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39757</xdr:rowOff>
    </xdr:from>
    <xdr:ext cx="469744" cy="259045"/>
    <xdr:sp macro="" textlink="">
      <xdr:nvSpPr>
        <xdr:cNvPr id="829" name="テキスト ボックス 828"/>
        <xdr:cNvSpPr txBox="1"/>
      </xdr:nvSpPr>
      <xdr:spPr>
        <a:xfrm>
          <a:off x="20199428" y="981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99122</xdr:rowOff>
    </xdr:from>
    <xdr:to>
      <xdr:col>102</xdr:col>
      <xdr:colOff>165100</xdr:colOff>
      <xdr:row>59</xdr:row>
      <xdr:rowOff>29272</xdr:rowOff>
    </xdr:to>
    <xdr:sp macro="" textlink="">
      <xdr:nvSpPr>
        <xdr:cNvPr id="830" name="楕円 829"/>
        <xdr:cNvSpPr/>
      </xdr:nvSpPr>
      <xdr:spPr>
        <a:xfrm>
          <a:off x="19494500" y="1004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45799</xdr:rowOff>
    </xdr:from>
    <xdr:ext cx="469744" cy="259045"/>
    <xdr:sp macro="" textlink="">
      <xdr:nvSpPr>
        <xdr:cNvPr id="831" name="テキスト ボックス 830"/>
        <xdr:cNvSpPr txBox="1"/>
      </xdr:nvSpPr>
      <xdr:spPr>
        <a:xfrm>
          <a:off x="19310428" y="981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103694</xdr:rowOff>
    </xdr:from>
    <xdr:to>
      <xdr:col>98</xdr:col>
      <xdr:colOff>38100</xdr:colOff>
      <xdr:row>59</xdr:row>
      <xdr:rowOff>33844</xdr:rowOff>
    </xdr:to>
    <xdr:sp macro="" textlink="">
      <xdr:nvSpPr>
        <xdr:cNvPr id="832" name="楕円 831"/>
        <xdr:cNvSpPr/>
      </xdr:nvSpPr>
      <xdr:spPr>
        <a:xfrm>
          <a:off x="18605500" y="1004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50371</xdr:rowOff>
    </xdr:from>
    <xdr:ext cx="469744" cy="259045"/>
    <xdr:sp macro="" textlink="">
      <xdr:nvSpPr>
        <xdr:cNvPr id="833" name="テキスト ボックス 832"/>
        <xdr:cNvSpPr txBox="1"/>
      </xdr:nvSpPr>
      <xdr:spPr>
        <a:xfrm>
          <a:off x="18421428" y="982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5" name="テキスト ボックス 84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9" name="テキスト ボックス 84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1" name="テキスト ボックス 85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57" name="直線コネクタ 856"/>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58"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59" name="直線コネクタ 858"/>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60"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61" name="直線コネクタ 860"/>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133238</xdr:rowOff>
    </xdr:from>
    <xdr:to>
      <xdr:col>116</xdr:col>
      <xdr:colOff>63500</xdr:colOff>
      <xdr:row>76</xdr:row>
      <xdr:rowOff>145317</xdr:rowOff>
    </xdr:to>
    <xdr:cxnSp macro="">
      <xdr:nvCxnSpPr>
        <xdr:cNvPr id="862" name="直線コネクタ 861"/>
        <xdr:cNvCxnSpPr/>
      </xdr:nvCxnSpPr>
      <xdr:spPr>
        <a:xfrm flipV="1">
          <a:off x="21323300" y="13163438"/>
          <a:ext cx="838200" cy="1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63" name="繰出金平均値テキスト"/>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64" name="フローチャート: 判断 863"/>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145317</xdr:rowOff>
    </xdr:from>
    <xdr:to>
      <xdr:col>111</xdr:col>
      <xdr:colOff>177800</xdr:colOff>
      <xdr:row>76</xdr:row>
      <xdr:rowOff>165471</xdr:rowOff>
    </xdr:to>
    <xdr:cxnSp macro="">
      <xdr:nvCxnSpPr>
        <xdr:cNvPr id="865" name="直線コネクタ 864"/>
        <xdr:cNvCxnSpPr/>
      </xdr:nvCxnSpPr>
      <xdr:spPr>
        <a:xfrm flipV="1">
          <a:off x="20434300" y="13175517"/>
          <a:ext cx="889000" cy="2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66" name="フローチャート: 判断 865"/>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67" name="テキスト ボックス 866"/>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165471</xdr:rowOff>
    </xdr:from>
    <xdr:to>
      <xdr:col>107</xdr:col>
      <xdr:colOff>50800</xdr:colOff>
      <xdr:row>76</xdr:row>
      <xdr:rowOff>168518</xdr:rowOff>
    </xdr:to>
    <xdr:cxnSp macro="">
      <xdr:nvCxnSpPr>
        <xdr:cNvPr id="868" name="直線コネクタ 867"/>
        <xdr:cNvCxnSpPr/>
      </xdr:nvCxnSpPr>
      <xdr:spPr>
        <a:xfrm flipV="1">
          <a:off x="19545300" y="1319567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69" name="フローチャート: 判断 868"/>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70" name="テキスト ボックス 869"/>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138221</xdr:rowOff>
    </xdr:from>
    <xdr:to>
      <xdr:col>102</xdr:col>
      <xdr:colOff>114300</xdr:colOff>
      <xdr:row>76</xdr:row>
      <xdr:rowOff>168518</xdr:rowOff>
    </xdr:to>
    <xdr:cxnSp macro="">
      <xdr:nvCxnSpPr>
        <xdr:cNvPr id="871" name="直線コネクタ 870"/>
        <xdr:cNvCxnSpPr/>
      </xdr:nvCxnSpPr>
      <xdr:spPr>
        <a:xfrm>
          <a:off x="18656300" y="13168421"/>
          <a:ext cx="889000" cy="3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72" name="フローチャート: 判断 871"/>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73" name="テキスト ボックス 872"/>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73577</xdr:rowOff>
    </xdr:from>
    <xdr:to>
      <xdr:col>98</xdr:col>
      <xdr:colOff>38100</xdr:colOff>
      <xdr:row>77</xdr:row>
      <xdr:rowOff>3727</xdr:rowOff>
    </xdr:to>
    <xdr:sp macro="" textlink="">
      <xdr:nvSpPr>
        <xdr:cNvPr id="874" name="フローチャート: 判断 873"/>
        <xdr:cNvSpPr/>
      </xdr:nvSpPr>
      <xdr:spPr>
        <a:xfrm>
          <a:off x="18605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20253</xdr:rowOff>
    </xdr:from>
    <xdr:ext cx="534377" cy="259045"/>
    <xdr:sp macro="" textlink="">
      <xdr:nvSpPr>
        <xdr:cNvPr id="875" name="テキスト ボックス 874"/>
        <xdr:cNvSpPr txBox="1"/>
      </xdr:nvSpPr>
      <xdr:spPr>
        <a:xfrm>
          <a:off x="18389111" y="128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82438</xdr:rowOff>
    </xdr:from>
    <xdr:to>
      <xdr:col>116</xdr:col>
      <xdr:colOff>114300</xdr:colOff>
      <xdr:row>77</xdr:row>
      <xdr:rowOff>12588</xdr:rowOff>
    </xdr:to>
    <xdr:sp macro="" textlink="">
      <xdr:nvSpPr>
        <xdr:cNvPr id="881" name="楕円 880"/>
        <xdr:cNvSpPr/>
      </xdr:nvSpPr>
      <xdr:spPr>
        <a:xfrm>
          <a:off x="22110700" y="1311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60865</xdr:rowOff>
    </xdr:from>
    <xdr:ext cx="534377" cy="259045"/>
    <xdr:sp macro="" textlink="">
      <xdr:nvSpPr>
        <xdr:cNvPr id="882" name="繰出金該当値テキスト"/>
        <xdr:cNvSpPr txBox="1"/>
      </xdr:nvSpPr>
      <xdr:spPr>
        <a:xfrm>
          <a:off x="22212300" y="1309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94517</xdr:rowOff>
    </xdr:from>
    <xdr:to>
      <xdr:col>112</xdr:col>
      <xdr:colOff>38100</xdr:colOff>
      <xdr:row>77</xdr:row>
      <xdr:rowOff>24667</xdr:rowOff>
    </xdr:to>
    <xdr:sp macro="" textlink="">
      <xdr:nvSpPr>
        <xdr:cNvPr id="883" name="楕円 882"/>
        <xdr:cNvSpPr/>
      </xdr:nvSpPr>
      <xdr:spPr>
        <a:xfrm>
          <a:off x="21272500" y="1312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15794</xdr:rowOff>
    </xdr:from>
    <xdr:ext cx="534377" cy="259045"/>
    <xdr:sp macro="" textlink="">
      <xdr:nvSpPr>
        <xdr:cNvPr id="884" name="テキスト ボックス 883"/>
        <xdr:cNvSpPr txBox="1"/>
      </xdr:nvSpPr>
      <xdr:spPr>
        <a:xfrm>
          <a:off x="21056111" y="132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114671</xdr:rowOff>
    </xdr:from>
    <xdr:to>
      <xdr:col>107</xdr:col>
      <xdr:colOff>101600</xdr:colOff>
      <xdr:row>77</xdr:row>
      <xdr:rowOff>44821</xdr:rowOff>
    </xdr:to>
    <xdr:sp macro="" textlink="">
      <xdr:nvSpPr>
        <xdr:cNvPr id="885" name="楕円 884"/>
        <xdr:cNvSpPr/>
      </xdr:nvSpPr>
      <xdr:spPr>
        <a:xfrm>
          <a:off x="20383500" y="1314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35948</xdr:rowOff>
    </xdr:from>
    <xdr:ext cx="534377" cy="259045"/>
    <xdr:sp macro="" textlink="">
      <xdr:nvSpPr>
        <xdr:cNvPr id="886" name="テキスト ボックス 885"/>
        <xdr:cNvSpPr txBox="1"/>
      </xdr:nvSpPr>
      <xdr:spPr>
        <a:xfrm>
          <a:off x="20167111" y="1323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117718</xdr:rowOff>
    </xdr:from>
    <xdr:to>
      <xdr:col>102</xdr:col>
      <xdr:colOff>165100</xdr:colOff>
      <xdr:row>77</xdr:row>
      <xdr:rowOff>47868</xdr:rowOff>
    </xdr:to>
    <xdr:sp macro="" textlink="">
      <xdr:nvSpPr>
        <xdr:cNvPr id="887" name="楕円 886"/>
        <xdr:cNvSpPr/>
      </xdr:nvSpPr>
      <xdr:spPr>
        <a:xfrm>
          <a:off x="19494500" y="131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38995</xdr:rowOff>
    </xdr:from>
    <xdr:ext cx="534377" cy="259045"/>
    <xdr:sp macro="" textlink="">
      <xdr:nvSpPr>
        <xdr:cNvPr id="888" name="テキスト ボックス 887"/>
        <xdr:cNvSpPr txBox="1"/>
      </xdr:nvSpPr>
      <xdr:spPr>
        <a:xfrm>
          <a:off x="19278111" y="1324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87421</xdr:rowOff>
    </xdr:from>
    <xdr:to>
      <xdr:col>98</xdr:col>
      <xdr:colOff>38100</xdr:colOff>
      <xdr:row>77</xdr:row>
      <xdr:rowOff>17571</xdr:rowOff>
    </xdr:to>
    <xdr:sp macro="" textlink="">
      <xdr:nvSpPr>
        <xdr:cNvPr id="889" name="楕円 888"/>
        <xdr:cNvSpPr/>
      </xdr:nvSpPr>
      <xdr:spPr>
        <a:xfrm>
          <a:off x="18605500" y="1311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8698</xdr:rowOff>
    </xdr:from>
    <xdr:ext cx="534377" cy="259045"/>
    <xdr:sp macro="" textlink="">
      <xdr:nvSpPr>
        <xdr:cNvPr id="890" name="テキスト ボックス 889"/>
        <xdr:cNvSpPr txBox="1"/>
      </xdr:nvSpPr>
      <xdr:spPr>
        <a:xfrm>
          <a:off x="18389111" y="1321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普通建設事業費の住民１人あたりコストが</a:t>
          </a:r>
          <a:r>
            <a:rPr lang="en-US" altLang="ja-JP" sz="1300">
              <a:effectLst/>
              <a:latin typeface="ＭＳ Ｐゴシック" panose="020B0600070205080204" pitchFamily="50" charset="-128"/>
              <a:ea typeface="ＭＳ Ｐゴシック" panose="020B0600070205080204" pitchFamily="50" charset="-128"/>
            </a:rPr>
            <a:t>117,710</a:t>
          </a:r>
          <a:r>
            <a:rPr lang="ja-JP" altLang="en-US" sz="1300">
              <a:effectLst/>
              <a:latin typeface="ＭＳ Ｐゴシック" panose="020B0600070205080204" pitchFamily="50" charset="-128"/>
              <a:ea typeface="ＭＳ Ｐゴシック" panose="020B0600070205080204" pitchFamily="50" charset="-128"/>
            </a:rPr>
            <a:t>円となっており、大きく増加している。これは、２幼稚園及び１保育所を統廃合して更新整備を実施したこども園建設工事が大きな要因としてあげられる。この統廃合により、今後は、人件費及び物件費の減少が見込まれる一方で、公債費の増加が見込まれる。また、平成</a:t>
          </a:r>
          <a:r>
            <a:rPr lang="en-US" altLang="ja-JP" sz="1300">
              <a:effectLst/>
              <a:latin typeface="ＭＳ Ｐゴシック" panose="020B0600070205080204" pitchFamily="50" charset="-128"/>
              <a:ea typeface="ＭＳ Ｐゴシック" panose="020B0600070205080204" pitchFamily="50" charset="-128"/>
            </a:rPr>
            <a:t>30</a:t>
          </a:r>
          <a:r>
            <a:rPr lang="ja-JP" altLang="en-US" sz="1300">
              <a:effectLst/>
              <a:latin typeface="ＭＳ Ｐゴシック" panose="020B0600070205080204" pitchFamily="50" charset="-128"/>
              <a:ea typeface="ＭＳ Ｐゴシック" panose="020B0600070205080204" pitchFamily="50" charset="-128"/>
            </a:rPr>
            <a:t>年度より老朽化し耐震性等が不十分な本庁舎の建替え事業が開始されたことにより、今後は普通建設事業費がさらに増加していく見込みである。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13,964
13,871
74.38
8,936,284
8,245,911
516,814
4,744,149
9,892,262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12446</xdr:rowOff>
    </xdr:from>
    <xdr:to>
      <xdr:col>24</xdr:col>
      <xdr:colOff>63500</xdr:colOff>
      <xdr:row>37</xdr:row>
      <xdr:rowOff>37973</xdr:rowOff>
    </xdr:to>
    <xdr:cxnSp macro="">
      <xdr:nvCxnSpPr>
        <xdr:cNvPr id="61" name="直線コネクタ 60"/>
        <xdr:cNvCxnSpPr/>
      </xdr:nvCxnSpPr>
      <xdr:spPr>
        <a:xfrm flipV="1">
          <a:off x="3797300" y="6356096"/>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139018</xdr:rowOff>
    </xdr:from>
    <xdr:ext cx="469744" cy="259045"/>
    <xdr:sp macro="" textlink="">
      <xdr:nvSpPr>
        <xdr:cNvPr id="62" name="議会費平均値テキスト"/>
        <xdr:cNvSpPr txBox="1"/>
      </xdr:nvSpPr>
      <xdr:spPr>
        <a:xfrm>
          <a:off x="4686300" y="5968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37973</xdr:rowOff>
    </xdr:from>
    <xdr:to>
      <xdr:col>19</xdr:col>
      <xdr:colOff>177800</xdr:colOff>
      <xdr:row>37</xdr:row>
      <xdr:rowOff>66548</xdr:rowOff>
    </xdr:to>
    <xdr:cxnSp macro="">
      <xdr:nvCxnSpPr>
        <xdr:cNvPr id="64" name="直線コネクタ 63"/>
        <xdr:cNvCxnSpPr/>
      </xdr:nvCxnSpPr>
      <xdr:spPr>
        <a:xfrm flipV="1">
          <a:off x="2908300" y="638162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119888</xdr:rowOff>
    </xdr:from>
    <xdr:to>
      <xdr:col>15</xdr:col>
      <xdr:colOff>50800</xdr:colOff>
      <xdr:row>37</xdr:row>
      <xdr:rowOff>66548</xdr:rowOff>
    </xdr:to>
    <xdr:cxnSp macro="">
      <xdr:nvCxnSpPr>
        <xdr:cNvPr id="67" name="直線コネクタ 66"/>
        <xdr:cNvCxnSpPr/>
      </xdr:nvCxnSpPr>
      <xdr:spPr>
        <a:xfrm>
          <a:off x="2019300" y="6292088"/>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107967</xdr:rowOff>
    </xdr:from>
    <xdr:ext cx="469744" cy="259045"/>
    <xdr:sp macro="" textlink="">
      <xdr:nvSpPr>
        <xdr:cNvPr id="69" name="テキスト ボックス 68"/>
        <xdr:cNvSpPr txBox="1"/>
      </xdr:nvSpPr>
      <xdr:spPr>
        <a:xfrm>
          <a:off x="2673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119888</xdr:rowOff>
    </xdr:from>
    <xdr:to>
      <xdr:col>10</xdr:col>
      <xdr:colOff>114300</xdr:colOff>
      <xdr:row>36</xdr:row>
      <xdr:rowOff>127508</xdr:rowOff>
    </xdr:to>
    <xdr:cxnSp macro="">
      <xdr:nvCxnSpPr>
        <xdr:cNvPr id="70" name="直線コネクタ 69"/>
        <xdr:cNvCxnSpPr/>
      </xdr:nvCxnSpPr>
      <xdr:spPr>
        <a:xfrm flipV="1">
          <a:off x="1130300" y="629208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132715</xdr:rowOff>
    </xdr:from>
    <xdr:to>
      <xdr:col>6</xdr:col>
      <xdr:colOff>38100</xdr:colOff>
      <xdr:row>37</xdr:row>
      <xdr:rowOff>62865</xdr:rowOff>
    </xdr:to>
    <xdr:sp macro="" textlink="">
      <xdr:nvSpPr>
        <xdr:cNvPr id="73" name="フローチャート: 判断 72"/>
        <xdr:cNvSpPr/>
      </xdr:nvSpPr>
      <xdr:spPr>
        <a:xfrm>
          <a:off x="1079500" y="63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53992</xdr:rowOff>
    </xdr:from>
    <xdr:ext cx="469744" cy="259045"/>
    <xdr:sp macro="" textlink="">
      <xdr:nvSpPr>
        <xdr:cNvPr id="74" name="テキスト ボックス 73"/>
        <xdr:cNvSpPr txBox="1"/>
      </xdr:nvSpPr>
      <xdr:spPr>
        <a:xfrm>
          <a:off x="895428"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133096</xdr:rowOff>
    </xdr:from>
    <xdr:to>
      <xdr:col>24</xdr:col>
      <xdr:colOff>114300</xdr:colOff>
      <xdr:row>37</xdr:row>
      <xdr:rowOff>63246</xdr:rowOff>
    </xdr:to>
    <xdr:sp macro="" textlink="">
      <xdr:nvSpPr>
        <xdr:cNvPr id="80" name="楕円 79"/>
        <xdr:cNvSpPr/>
      </xdr:nvSpPr>
      <xdr:spPr>
        <a:xfrm>
          <a:off x="4584700" y="63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111523</xdr:rowOff>
    </xdr:from>
    <xdr:ext cx="469744" cy="259045"/>
    <xdr:sp macro="" textlink="">
      <xdr:nvSpPr>
        <xdr:cNvPr id="81" name="議会費該当値テキスト"/>
        <xdr:cNvSpPr txBox="1"/>
      </xdr:nvSpPr>
      <xdr:spPr>
        <a:xfrm>
          <a:off x="4686300"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158623</xdr:rowOff>
    </xdr:from>
    <xdr:to>
      <xdr:col>20</xdr:col>
      <xdr:colOff>38100</xdr:colOff>
      <xdr:row>37</xdr:row>
      <xdr:rowOff>88773</xdr:rowOff>
    </xdr:to>
    <xdr:sp macro="" textlink="">
      <xdr:nvSpPr>
        <xdr:cNvPr id="82" name="楕円 81"/>
        <xdr:cNvSpPr/>
      </xdr:nvSpPr>
      <xdr:spPr>
        <a:xfrm>
          <a:off x="3746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79900</xdr:rowOff>
    </xdr:from>
    <xdr:ext cx="469744" cy="259045"/>
    <xdr:sp macro="" textlink="">
      <xdr:nvSpPr>
        <xdr:cNvPr id="83" name="テキスト ボックス 82"/>
        <xdr:cNvSpPr txBox="1"/>
      </xdr:nvSpPr>
      <xdr:spPr>
        <a:xfrm>
          <a:off x="3562428"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15748</xdr:rowOff>
    </xdr:from>
    <xdr:to>
      <xdr:col>15</xdr:col>
      <xdr:colOff>101600</xdr:colOff>
      <xdr:row>37</xdr:row>
      <xdr:rowOff>117348</xdr:rowOff>
    </xdr:to>
    <xdr:sp macro="" textlink="">
      <xdr:nvSpPr>
        <xdr:cNvPr id="84" name="楕円 83"/>
        <xdr:cNvSpPr/>
      </xdr:nvSpPr>
      <xdr:spPr>
        <a:xfrm>
          <a:off x="2857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108475</xdr:rowOff>
    </xdr:from>
    <xdr:ext cx="469744" cy="259045"/>
    <xdr:sp macro="" textlink="">
      <xdr:nvSpPr>
        <xdr:cNvPr id="85" name="テキスト ボックス 84"/>
        <xdr:cNvSpPr txBox="1"/>
      </xdr:nvSpPr>
      <xdr:spPr>
        <a:xfrm>
          <a:off x="2673428"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69088</xdr:rowOff>
    </xdr:from>
    <xdr:to>
      <xdr:col>10</xdr:col>
      <xdr:colOff>165100</xdr:colOff>
      <xdr:row>36</xdr:row>
      <xdr:rowOff>170688</xdr:rowOff>
    </xdr:to>
    <xdr:sp macro="" textlink="">
      <xdr:nvSpPr>
        <xdr:cNvPr id="86" name="楕円 85"/>
        <xdr:cNvSpPr/>
      </xdr:nvSpPr>
      <xdr:spPr>
        <a:xfrm>
          <a:off x="1968500" y="62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161815</xdr:rowOff>
    </xdr:from>
    <xdr:ext cx="469744" cy="259045"/>
    <xdr:sp macro="" textlink="">
      <xdr:nvSpPr>
        <xdr:cNvPr id="87" name="テキスト ボックス 86"/>
        <xdr:cNvSpPr txBox="1"/>
      </xdr:nvSpPr>
      <xdr:spPr>
        <a:xfrm>
          <a:off x="1784428"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76708</xdr:rowOff>
    </xdr:from>
    <xdr:to>
      <xdr:col>6</xdr:col>
      <xdr:colOff>38100</xdr:colOff>
      <xdr:row>37</xdr:row>
      <xdr:rowOff>6858</xdr:rowOff>
    </xdr:to>
    <xdr:sp macro="" textlink="">
      <xdr:nvSpPr>
        <xdr:cNvPr id="88" name="楕円 87"/>
        <xdr:cNvSpPr/>
      </xdr:nvSpPr>
      <xdr:spPr>
        <a:xfrm>
          <a:off x="10795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23385</xdr:rowOff>
    </xdr:from>
    <xdr:ext cx="469744" cy="259045"/>
    <xdr:sp macro="" textlink="">
      <xdr:nvSpPr>
        <xdr:cNvPr id="89" name="テキスト ボックス 88"/>
        <xdr:cNvSpPr txBox="1"/>
      </xdr:nvSpPr>
      <xdr:spPr>
        <a:xfrm>
          <a:off x="895428" y="602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83210</xdr:rowOff>
    </xdr:from>
    <xdr:to>
      <xdr:col>24</xdr:col>
      <xdr:colOff>63500</xdr:colOff>
      <xdr:row>58</xdr:row>
      <xdr:rowOff>90302</xdr:rowOff>
    </xdr:to>
    <xdr:cxnSp macro="">
      <xdr:nvCxnSpPr>
        <xdr:cNvPr id="122" name="直線コネクタ 121"/>
        <xdr:cNvCxnSpPr/>
      </xdr:nvCxnSpPr>
      <xdr:spPr>
        <a:xfrm flipV="1">
          <a:off x="3797300" y="10027310"/>
          <a:ext cx="838200" cy="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90302</xdr:rowOff>
    </xdr:from>
    <xdr:to>
      <xdr:col>19</xdr:col>
      <xdr:colOff>177800</xdr:colOff>
      <xdr:row>58</xdr:row>
      <xdr:rowOff>96551</xdr:rowOff>
    </xdr:to>
    <xdr:cxnSp macro="">
      <xdr:nvCxnSpPr>
        <xdr:cNvPr id="125" name="直線コネクタ 124"/>
        <xdr:cNvCxnSpPr/>
      </xdr:nvCxnSpPr>
      <xdr:spPr>
        <a:xfrm flipV="1">
          <a:off x="2908300" y="10034402"/>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96551</xdr:rowOff>
    </xdr:from>
    <xdr:to>
      <xdr:col>15</xdr:col>
      <xdr:colOff>50800</xdr:colOff>
      <xdr:row>58</xdr:row>
      <xdr:rowOff>141677</xdr:rowOff>
    </xdr:to>
    <xdr:cxnSp macro="">
      <xdr:nvCxnSpPr>
        <xdr:cNvPr id="128" name="直線コネクタ 127"/>
        <xdr:cNvCxnSpPr/>
      </xdr:nvCxnSpPr>
      <xdr:spPr>
        <a:xfrm flipV="1">
          <a:off x="2019300" y="10040651"/>
          <a:ext cx="889000" cy="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141677</xdr:rowOff>
    </xdr:from>
    <xdr:to>
      <xdr:col>10</xdr:col>
      <xdr:colOff>114300</xdr:colOff>
      <xdr:row>58</xdr:row>
      <xdr:rowOff>152607</xdr:rowOff>
    </xdr:to>
    <xdr:cxnSp macro="">
      <xdr:nvCxnSpPr>
        <xdr:cNvPr id="131" name="直線コネクタ 130"/>
        <xdr:cNvCxnSpPr/>
      </xdr:nvCxnSpPr>
      <xdr:spPr>
        <a:xfrm flipV="1">
          <a:off x="1130300" y="10085777"/>
          <a:ext cx="889000" cy="1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34407</xdr:rowOff>
    </xdr:from>
    <xdr:to>
      <xdr:col>6</xdr:col>
      <xdr:colOff>38100</xdr:colOff>
      <xdr:row>58</xdr:row>
      <xdr:rowOff>136007</xdr:rowOff>
    </xdr:to>
    <xdr:sp macro="" textlink="">
      <xdr:nvSpPr>
        <xdr:cNvPr id="134" name="フローチャート: 判断 133"/>
        <xdr:cNvSpPr/>
      </xdr:nvSpPr>
      <xdr:spPr>
        <a:xfrm>
          <a:off x="1079500" y="997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152534</xdr:rowOff>
    </xdr:from>
    <xdr:ext cx="534377" cy="259045"/>
    <xdr:sp macro="" textlink="">
      <xdr:nvSpPr>
        <xdr:cNvPr id="135" name="テキスト ボックス 134"/>
        <xdr:cNvSpPr txBox="1"/>
      </xdr:nvSpPr>
      <xdr:spPr>
        <a:xfrm>
          <a:off x="863111" y="975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32410</xdr:rowOff>
    </xdr:from>
    <xdr:to>
      <xdr:col>24</xdr:col>
      <xdr:colOff>114300</xdr:colOff>
      <xdr:row>58</xdr:row>
      <xdr:rowOff>134010</xdr:rowOff>
    </xdr:to>
    <xdr:sp macro="" textlink="">
      <xdr:nvSpPr>
        <xdr:cNvPr id="141" name="楕円 140"/>
        <xdr:cNvSpPr/>
      </xdr:nvSpPr>
      <xdr:spPr>
        <a:xfrm>
          <a:off x="4584700" y="99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118787</xdr:rowOff>
    </xdr:from>
    <xdr:ext cx="534377" cy="259045"/>
    <xdr:sp macro="" textlink="">
      <xdr:nvSpPr>
        <xdr:cNvPr id="142" name="総務費該当値テキスト"/>
        <xdr:cNvSpPr txBox="1"/>
      </xdr:nvSpPr>
      <xdr:spPr>
        <a:xfrm>
          <a:off x="4686300" y="989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39502</xdr:rowOff>
    </xdr:from>
    <xdr:to>
      <xdr:col>20</xdr:col>
      <xdr:colOff>38100</xdr:colOff>
      <xdr:row>58</xdr:row>
      <xdr:rowOff>141102</xdr:rowOff>
    </xdr:to>
    <xdr:sp macro="" textlink="">
      <xdr:nvSpPr>
        <xdr:cNvPr id="143" name="楕円 142"/>
        <xdr:cNvSpPr/>
      </xdr:nvSpPr>
      <xdr:spPr>
        <a:xfrm>
          <a:off x="3746500" y="998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132229</xdr:rowOff>
    </xdr:from>
    <xdr:ext cx="534377" cy="259045"/>
    <xdr:sp macro="" textlink="">
      <xdr:nvSpPr>
        <xdr:cNvPr id="144" name="テキスト ボックス 143"/>
        <xdr:cNvSpPr txBox="1"/>
      </xdr:nvSpPr>
      <xdr:spPr>
        <a:xfrm>
          <a:off x="3530111" y="1007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45751</xdr:rowOff>
    </xdr:from>
    <xdr:to>
      <xdr:col>15</xdr:col>
      <xdr:colOff>101600</xdr:colOff>
      <xdr:row>58</xdr:row>
      <xdr:rowOff>147351</xdr:rowOff>
    </xdr:to>
    <xdr:sp macro="" textlink="">
      <xdr:nvSpPr>
        <xdr:cNvPr id="145" name="楕円 144"/>
        <xdr:cNvSpPr/>
      </xdr:nvSpPr>
      <xdr:spPr>
        <a:xfrm>
          <a:off x="2857500" y="998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138478</xdr:rowOff>
    </xdr:from>
    <xdr:ext cx="534377" cy="259045"/>
    <xdr:sp macro="" textlink="">
      <xdr:nvSpPr>
        <xdr:cNvPr id="146" name="テキスト ボックス 145"/>
        <xdr:cNvSpPr txBox="1"/>
      </xdr:nvSpPr>
      <xdr:spPr>
        <a:xfrm>
          <a:off x="2641111"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90877</xdr:rowOff>
    </xdr:from>
    <xdr:to>
      <xdr:col>10</xdr:col>
      <xdr:colOff>165100</xdr:colOff>
      <xdr:row>59</xdr:row>
      <xdr:rowOff>21027</xdr:rowOff>
    </xdr:to>
    <xdr:sp macro="" textlink="">
      <xdr:nvSpPr>
        <xdr:cNvPr id="147" name="楕円 146"/>
        <xdr:cNvSpPr/>
      </xdr:nvSpPr>
      <xdr:spPr>
        <a:xfrm>
          <a:off x="1968500" y="100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12154</xdr:rowOff>
    </xdr:from>
    <xdr:ext cx="534377" cy="259045"/>
    <xdr:sp macro="" textlink="">
      <xdr:nvSpPr>
        <xdr:cNvPr id="148" name="テキスト ボックス 147"/>
        <xdr:cNvSpPr txBox="1"/>
      </xdr:nvSpPr>
      <xdr:spPr>
        <a:xfrm>
          <a:off x="1752111" y="101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101807</xdr:rowOff>
    </xdr:from>
    <xdr:to>
      <xdr:col>6</xdr:col>
      <xdr:colOff>38100</xdr:colOff>
      <xdr:row>59</xdr:row>
      <xdr:rowOff>31957</xdr:rowOff>
    </xdr:to>
    <xdr:sp macro="" textlink="">
      <xdr:nvSpPr>
        <xdr:cNvPr id="149" name="楕円 148"/>
        <xdr:cNvSpPr/>
      </xdr:nvSpPr>
      <xdr:spPr>
        <a:xfrm>
          <a:off x="1079500" y="100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23084</xdr:rowOff>
    </xdr:from>
    <xdr:ext cx="534377" cy="259045"/>
    <xdr:sp macro="" textlink="">
      <xdr:nvSpPr>
        <xdr:cNvPr id="150" name="テキスト ボックス 149"/>
        <xdr:cNvSpPr txBox="1"/>
      </xdr:nvSpPr>
      <xdr:spPr>
        <a:xfrm>
          <a:off x="863111" y="1013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24870</xdr:rowOff>
    </xdr:from>
    <xdr:to>
      <xdr:col>24</xdr:col>
      <xdr:colOff>63500</xdr:colOff>
      <xdr:row>76</xdr:row>
      <xdr:rowOff>103443</xdr:rowOff>
    </xdr:to>
    <xdr:cxnSp macro="">
      <xdr:nvCxnSpPr>
        <xdr:cNvPr id="178" name="直線コネクタ 177"/>
        <xdr:cNvCxnSpPr/>
      </xdr:nvCxnSpPr>
      <xdr:spPr>
        <a:xfrm flipV="1">
          <a:off x="3797300" y="13055070"/>
          <a:ext cx="838200" cy="7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103443</xdr:rowOff>
    </xdr:from>
    <xdr:to>
      <xdr:col>19</xdr:col>
      <xdr:colOff>177800</xdr:colOff>
      <xdr:row>77</xdr:row>
      <xdr:rowOff>2522</xdr:rowOff>
    </xdr:to>
    <xdr:cxnSp macro="">
      <xdr:nvCxnSpPr>
        <xdr:cNvPr id="181" name="直線コネクタ 180"/>
        <xdr:cNvCxnSpPr/>
      </xdr:nvCxnSpPr>
      <xdr:spPr>
        <a:xfrm flipV="1">
          <a:off x="2908300" y="13133643"/>
          <a:ext cx="889000" cy="7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2522</xdr:rowOff>
    </xdr:from>
    <xdr:to>
      <xdr:col>15</xdr:col>
      <xdr:colOff>50800</xdr:colOff>
      <xdr:row>77</xdr:row>
      <xdr:rowOff>52183</xdr:rowOff>
    </xdr:to>
    <xdr:cxnSp macro="">
      <xdr:nvCxnSpPr>
        <xdr:cNvPr id="184" name="直線コネクタ 183"/>
        <xdr:cNvCxnSpPr/>
      </xdr:nvCxnSpPr>
      <xdr:spPr>
        <a:xfrm flipV="1">
          <a:off x="2019300" y="13204172"/>
          <a:ext cx="889000" cy="4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52183</xdr:rowOff>
    </xdr:from>
    <xdr:to>
      <xdr:col>10</xdr:col>
      <xdr:colOff>114300</xdr:colOff>
      <xdr:row>77</xdr:row>
      <xdr:rowOff>94135</xdr:rowOff>
    </xdr:to>
    <xdr:cxnSp macro="">
      <xdr:nvCxnSpPr>
        <xdr:cNvPr id="187" name="直線コネクタ 186"/>
        <xdr:cNvCxnSpPr/>
      </xdr:nvCxnSpPr>
      <xdr:spPr>
        <a:xfrm flipV="1">
          <a:off x="1130300" y="13253833"/>
          <a:ext cx="889000" cy="4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104015</xdr:rowOff>
    </xdr:from>
    <xdr:to>
      <xdr:col>6</xdr:col>
      <xdr:colOff>38100</xdr:colOff>
      <xdr:row>77</xdr:row>
      <xdr:rowOff>34165</xdr:rowOff>
    </xdr:to>
    <xdr:sp macro="" textlink="">
      <xdr:nvSpPr>
        <xdr:cNvPr id="190" name="フローチャート: 判断 189"/>
        <xdr:cNvSpPr/>
      </xdr:nvSpPr>
      <xdr:spPr>
        <a:xfrm>
          <a:off x="1079500" y="131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50692</xdr:rowOff>
    </xdr:from>
    <xdr:ext cx="599010" cy="259045"/>
    <xdr:sp macro="" textlink="">
      <xdr:nvSpPr>
        <xdr:cNvPr id="191" name="テキスト ボックス 190"/>
        <xdr:cNvSpPr txBox="1"/>
      </xdr:nvSpPr>
      <xdr:spPr>
        <a:xfrm>
          <a:off x="830795" y="1290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145520</xdr:rowOff>
    </xdr:from>
    <xdr:to>
      <xdr:col>24</xdr:col>
      <xdr:colOff>114300</xdr:colOff>
      <xdr:row>76</xdr:row>
      <xdr:rowOff>75670</xdr:rowOff>
    </xdr:to>
    <xdr:sp macro="" textlink="">
      <xdr:nvSpPr>
        <xdr:cNvPr id="197" name="楕円 196"/>
        <xdr:cNvSpPr/>
      </xdr:nvSpPr>
      <xdr:spPr>
        <a:xfrm>
          <a:off x="4584700" y="1300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123947</xdr:rowOff>
    </xdr:from>
    <xdr:ext cx="599010" cy="259045"/>
    <xdr:sp macro="" textlink="">
      <xdr:nvSpPr>
        <xdr:cNvPr id="198" name="民生費該当値テキスト"/>
        <xdr:cNvSpPr txBox="1"/>
      </xdr:nvSpPr>
      <xdr:spPr>
        <a:xfrm>
          <a:off x="4686300" y="1298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52643</xdr:rowOff>
    </xdr:from>
    <xdr:to>
      <xdr:col>20</xdr:col>
      <xdr:colOff>38100</xdr:colOff>
      <xdr:row>76</xdr:row>
      <xdr:rowOff>154243</xdr:rowOff>
    </xdr:to>
    <xdr:sp macro="" textlink="">
      <xdr:nvSpPr>
        <xdr:cNvPr id="199" name="楕円 198"/>
        <xdr:cNvSpPr/>
      </xdr:nvSpPr>
      <xdr:spPr>
        <a:xfrm>
          <a:off x="3746500" y="130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145370</xdr:rowOff>
    </xdr:from>
    <xdr:ext cx="599010" cy="259045"/>
    <xdr:sp macro="" textlink="">
      <xdr:nvSpPr>
        <xdr:cNvPr id="200" name="テキスト ボックス 199"/>
        <xdr:cNvSpPr txBox="1"/>
      </xdr:nvSpPr>
      <xdr:spPr>
        <a:xfrm>
          <a:off x="3497795" y="1317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123172</xdr:rowOff>
    </xdr:from>
    <xdr:to>
      <xdr:col>15</xdr:col>
      <xdr:colOff>101600</xdr:colOff>
      <xdr:row>77</xdr:row>
      <xdr:rowOff>53322</xdr:rowOff>
    </xdr:to>
    <xdr:sp macro="" textlink="">
      <xdr:nvSpPr>
        <xdr:cNvPr id="201" name="楕円 200"/>
        <xdr:cNvSpPr/>
      </xdr:nvSpPr>
      <xdr:spPr>
        <a:xfrm>
          <a:off x="2857500" y="131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44449</xdr:rowOff>
    </xdr:from>
    <xdr:ext cx="599010" cy="259045"/>
    <xdr:sp macro="" textlink="">
      <xdr:nvSpPr>
        <xdr:cNvPr id="202" name="テキスト ボックス 201"/>
        <xdr:cNvSpPr txBox="1"/>
      </xdr:nvSpPr>
      <xdr:spPr>
        <a:xfrm>
          <a:off x="2608795" y="132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1383</xdr:rowOff>
    </xdr:from>
    <xdr:to>
      <xdr:col>10</xdr:col>
      <xdr:colOff>165100</xdr:colOff>
      <xdr:row>77</xdr:row>
      <xdr:rowOff>102983</xdr:rowOff>
    </xdr:to>
    <xdr:sp macro="" textlink="">
      <xdr:nvSpPr>
        <xdr:cNvPr id="203" name="楕円 202"/>
        <xdr:cNvSpPr/>
      </xdr:nvSpPr>
      <xdr:spPr>
        <a:xfrm>
          <a:off x="1968500" y="132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94110</xdr:rowOff>
    </xdr:from>
    <xdr:ext cx="599010" cy="259045"/>
    <xdr:sp macro="" textlink="">
      <xdr:nvSpPr>
        <xdr:cNvPr id="204" name="テキスト ボックス 203"/>
        <xdr:cNvSpPr txBox="1"/>
      </xdr:nvSpPr>
      <xdr:spPr>
        <a:xfrm>
          <a:off x="1719795" y="1329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43335</xdr:rowOff>
    </xdr:from>
    <xdr:to>
      <xdr:col>6</xdr:col>
      <xdr:colOff>38100</xdr:colOff>
      <xdr:row>77</xdr:row>
      <xdr:rowOff>144935</xdr:rowOff>
    </xdr:to>
    <xdr:sp macro="" textlink="">
      <xdr:nvSpPr>
        <xdr:cNvPr id="205" name="楕円 204"/>
        <xdr:cNvSpPr/>
      </xdr:nvSpPr>
      <xdr:spPr>
        <a:xfrm>
          <a:off x="1079500" y="132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136062</xdr:rowOff>
    </xdr:from>
    <xdr:ext cx="599010" cy="259045"/>
    <xdr:sp macro="" textlink="">
      <xdr:nvSpPr>
        <xdr:cNvPr id="206" name="テキスト ボックス 205"/>
        <xdr:cNvSpPr txBox="1"/>
      </xdr:nvSpPr>
      <xdr:spPr>
        <a:xfrm>
          <a:off x="830795" y="1333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104541</xdr:rowOff>
    </xdr:from>
    <xdr:to>
      <xdr:col>24</xdr:col>
      <xdr:colOff>63500</xdr:colOff>
      <xdr:row>96</xdr:row>
      <xdr:rowOff>66198</xdr:rowOff>
    </xdr:to>
    <xdr:cxnSp macro="">
      <xdr:nvCxnSpPr>
        <xdr:cNvPr id="235" name="直線コネクタ 234"/>
        <xdr:cNvCxnSpPr/>
      </xdr:nvCxnSpPr>
      <xdr:spPr>
        <a:xfrm flipV="1">
          <a:off x="3797300" y="16392291"/>
          <a:ext cx="838200" cy="13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77492</xdr:rowOff>
    </xdr:from>
    <xdr:ext cx="534377" cy="259045"/>
    <xdr:sp macro="" textlink="">
      <xdr:nvSpPr>
        <xdr:cNvPr id="236" name="衛生費平均値テキスト"/>
        <xdr:cNvSpPr txBox="1"/>
      </xdr:nvSpPr>
      <xdr:spPr>
        <a:xfrm>
          <a:off x="4686300" y="1653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72011</xdr:rowOff>
    </xdr:from>
    <xdr:to>
      <xdr:col>19</xdr:col>
      <xdr:colOff>177800</xdr:colOff>
      <xdr:row>96</xdr:row>
      <xdr:rowOff>66198</xdr:rowOff>
    </xdr:to>
    <xdr:cxnSp macro="">
      <xdr:nvCxnSpPr>
        <xdr:cNvPr id="238" name="直線コネクタ 237"/>
        <xdr:cNvCxnSpPr/>
      </xdr:nvCxnSpPr>
      <xdr:spPr>
        <a:xfrm>
          <a:off x="2908300" y="16359761"/>
          <a:ext cx="889000" cy="16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30063</xdr:rowOff>
    </xdr:from>
    <xdr:to>
      <xdr:col>15</xdr:col>
      <xdr:colOff>50800</xdr:colOff>
      <xdr:row>95</xdr:row>
      <xdr:rowOff>72011</xdr:rowOff>
    </xdr:to>
    <xdr:cxnSp macro="">
      <xdr:nvCxnSpPr>
        <xdr:cNvPr id="241" name="直線コネクタ 240"/>
        <xdr:cNvCxnSpPr/>
      </xdr:nvCxnSpPr>
      <xdr:spPr>
        <a:xfrm>
          <a:off x="2019300" y="15803463"/>
          <a:ext cx="889000" cy="55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30063</xdr:rowOff>
    </xdr:from>
    <xdr:to>
      <xdr:col>10</xdr:col>
      <xdr:colOff>114300</xdr:colOff>
      <xdr:row>95</xdr:row>
      <xdr:rowOff>82443</xdr:rowOff>
    </xdr:to>
    <xdr:cxnSp macro="">
      <xdr:nvCxnSpPr>
        <xdr:cNvPr id="244" name="直線コネクタ 243"/>
        <xdr:cNvCxnSpPr/>
      </xdr:nvCxnSpPr>
      <xdr:spPr>
        <a:xfrm flipV="1">
          <a:off x="1130300" y="15803463"/>
          <a:ext cx="889000" cy="56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43904</xdr:rowOff>
    </xdr:from>
    <xdr:ext cx="534377" cy="259045"/>
    <xdr:sp macro="" textlink="">
      <xdr:nvSpPr>
        <xdr:cNvPr id="246" name="テキスト ボックス 245"/>
        <xdr:cNvSpPr txBox="1"/>
      </xdr:nvSpPr>
      <xdr:spPr>
        <a:xfrm>
          <a:off x="1752111" y="166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20107</xdr:rowOff>
    </xdr:from>
    <xdr:to>
      <xdr:col>6</xdr:col>
      <xdr:colOff>38100</xdr:colOff>
      <xdr:row>97</xdr:row>
      <xdr:rowOff>121707</xdr:rowOff>
    </xdr:to>
    <xdr:sp macro="" textlink="">
      <xdr:nvSpPr>
        <xdr:cNvPr id="247" name="フローチャート: 判断 246"/>
        <xdr:cNvSpPr/>
      </xdr:nvSpPr>
      <xdr:spPr>
        <a:xfrm>
          <a:off x="1079500" y="166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112834</xdr:rowOff>
    </xdr:from>
    <xdr:ext cx="534377" cy="259045"/>
    <xdr:sp macro="" textlink="">
      <xdr:nvSpPr>
        <xdr:cNvPr id="248" name="テキスト ボックス 247"/>
        <xdr:cNvSpPr txBox="1"/>
      </xdr:nvSpPr>
      <xdr:spPr>
        <a:xfrm>
          <a:off x="863111" y="167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53741</xdr:rowOff>
    </xdr:from>
    <xdr:to>
      <xdr:col>24</xdr:col>
      <xdr:colOff>114300</xdr:colOff>
      <xdr:row>95</xdr:row>
      <xdr:rowOff>155341</xdr:rowOff>
    </xdr:to>
    <xdr:sp macro="" textlink="">
      <xdr:nvSpPr>
        <xdr:cNvPr id="254" name="楕円 253"/>
        <xdr:cNvSpPr/>
      </xdr:nvSpPr>
      <xdr:spPr>
        <a:xfrm>
          <a:off x="4584700" y="163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76618</xdr:rowOff>
    </xdr:from>
    <xdr:ext cx="534377" cy="259045"/>
    <xdr:sp macro="" textlink="">
      <xdr:nvSpPr>
        <xdr:cNvPr id="255" name="衛生費該当値テキスト"/>
        <xdr:cNvSpPr txBox="1"/>
      </xdr:nvSpPr>
      <xdr:spPr>
        <a:xfrm>
          <a:off x="4686300" y="1619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15398</xdr:rowOff>
    </xdr:from>
    <xdr:to>
      <xdr:col>20</xdr:col>
      <xdr:colOff>38100</xdr:colOff>
      <xdr:row>96</xdr:row>
      <xdr:rowOff>116998</xdr:rowOff>
    </xdr:to>
    <xdr:sp macro="" textlink="">
      <xdr:nvSpPr>
        <xdr:cNvPr id="256" name="楕円 255"/>
        <xdr:cNvSpPr/>
      </xdr:nvSpPr>
      <xdr:spPr>
        <a:xfrm>
          <a:off x="3746500" y="164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133525</xdr:rowOff>
    </xdr:from>
    <xdr:ext cx="534377" cy="259045"/>
    <xdr:sp macro="" textlink="">
      <xdr:nvSpPr>
        <xdr:cNvPr id="257" name="テキスト ボックス 256"/>
        <xdr:cNvSpPr txBox="1"/>
      </xdr:nvSpPr>
      <xdr:spPr>
        <a:xfrm>
          <a:off x="3530111" y="1624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21211</xdr:rowOff>
    </xdr:from>
    <xdr:to>
      <xdr:col>15</xdr:col>
      <xdr:colOff>101600</xdr:colOff>
      <xdr:row>95</xdr:row>
      <xdr:rowOff>122811</xdr:rowOff>
    </xdr:to>
    <xdr:sp macro="" textlink="">
      <xdr:nvSpPr>
        <xdr:cNvPr id="258" name="楕円 257"/>
        <xdr:cNvSpPr/>
      </xdr:nvSpPr>
      <xdr:spPr>
        <a:xfrm>
          <a:off x="2857500" y="163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139338</xdr:rowOff>
    </xdr:from>
    <xdr:ext cx="534377" cy="259045"/>
    <xdr:sp macro="" textlink="">
      <xdr:nvSpPr>
        <xdr:cNvPr id="259" name="テキスト ボックス 258"/>
        <xdr:cNvSpPr txBox="1"/>
      </xdr:nvSpPr>
      <xdr:spPr>
        <a:xfrm>
          <a:off x="2641111" y="1608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150713</xdr:rowOff>
    </xdr:from>
    <xdr:to>
      <xdr:col>10</xdr:col>
      <xdr:colOff>165100</xdr:colOff>
      <xdr:row>92</xdr:row>
      <xdr:rowOff>80863</xdr:rowOff>
    </xdr:to>
    <xdr:sp macro="" textlink="">
      <xdr:nvSpPr>
        <xdr:cNvPr id="260" name="楕円 259"/>
        <xdr:cNvSpPr/>
      </xdr:nvSpPr>
      <xdr:spPr>
        <a:xfrm>
          <a:off x="1968500" y="1575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97390</xdr:rowOff>
    </xdr:from>
    <xdr:ext cx="599010" cy="259045"/>
    <xdr:sp macro="" textlink="">
      <xdr:nvSpPr>
        <xdr:cNvPr id="261" name="テキスト ボックス 260"/>
        <xdr:cNvSpPr txBox="1"/>
      </xdr:nvSpPr>
      <xdr:spPr>
        <a:xfrm>
          <a:off x="1719795" y="1552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31643</xdr:rowOff>
    </xdr:from>
    <xdr:to>
      <xdr:col>6</xdr:col>
      <xdr:colOff>38100</xdr:colOff>
      <xdr:row>95</xdr:row>
      <xdr:rowOff>133243</xdr:rowOff>
    </xdr:to>
    <xdr:sp macro="" textlink="">
      <xdr:nvSpPr>
        <xdr:cNvPr id="262" name="楕円 261"/>
        <xdr:cNvSpPr/>
      </xdr:nvSpPr>
      <xdr:spPr>
        <a:xfrm>
          <a:off x="1079500" y="1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149770</xdr:rowOff>
    </xdr:from>
    <xdr:ext cx="534377" cy="259045"/>
    <xdr:sp macro="" textlink="">
      <xdr:nvSpPr>
        <xdr:cNvPr id="263" name="テキスト ボックス 262"/>
        <xdr:cNvSpPr txBox="1"/>
      </xdr:nvSpPr>
      <xdr:spPr>
        <a:xfrm>
          <a:off x="863111" y="1609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109068</xdr:rowOff>
    </xdr:from>
    <xdr:to>
      <xdr:col>55</xdr:col>
      <xdr:colOff>0</xdr:colOff>
      <xdr:row>35</xdr:row>
      <xdr:rowOff>126898</xdr:rowOff>
    </xdr:to>
    <xdr:cxnSp macro="">
      <xdr:nvCxnSpPr>
        <xdr:cNvPr id="290" name="直線コネクタ 289"/>
        <xdr:cNvCxnSpPr/>
      </xdr:nvCxnSpPr>
      <xdr:spPr>
        <a:xfrm>
          <a:off x="9639300" y="6109818"/>
          <a:ext cx="8382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86072</xdr:rowOff>
    </xdr:from>
    <xdr:ext cx="378565" cy="259045"/>
    <xdr:sp macro="" textlink="">
      <xdr:nvSpPr>
        <xdr:cNvPr id="291" name="労働費平均値テキスト"/>
        <xdr:cNvSpPr txBox="1"/>
      </xdr:nvSpPr>
      <xdr:spPr>
        <a:xfrm>
          <a:off x="10528300" y="6429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109068</xdr:rowOff>
    </xdr:from>
    <xdr:to>
      <xdr:col>50</xdr:col>
      <xdr:colOff>114300</xdr:colOff>
      <xdr:row>35</xdr:row>
      <xdr:rowOff>157302</xdr:rowOff>
    </xdr:to>
    <xdr:cxnSp macro="">
      <xdr:nvCxnSpPr>
        <xdr:cNvPr id="293" name="直線コネクタ 292"/>
        <xdr:cNvCxnSpPr/>
      </xdr:nvCxnSpPr>
      <xdr:spPr>
        <a:xfrm flipV="1">
          <a:off x="8750300" y="6109818"/>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37609</xdr:rowOff>
    </xdr:from>
    <xdr:ext cx="378565" cy="259045"/>
    <xdr:sp macro="" textlink="">
      <xdr:nvSpPr>
        <xdr:cNvPr id="295" name="テキスト ボックス 294"/>
        <xdr:cNvSpPr txBox="1"/>
      </xdr:nvSpPr>
      <xdr:spPr>
        <a:xfrm>
          <a:off x="9450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75692</xdr:rowOff>
    </xdr:from>
    <xdr:to>
      <xdr:col>45</xdr:col>
      <xdr:colOff>177800</xdr:colOff>
      <xdr:row>35</xdr:row>
      <xdr:rowOff>157302</xdr:rowOff>
    </xdr:to>
    <xdr:cxnSp macro="">
      <xdr:nvCxnSpPr>
        <xdr:cNvPr id="296" name="直線コネクタ 295"/>
        <xdr:cNvCxnSpPr/>
      </xdr:nvCxnSpPr>
      <xdr:spPr>
        <a:xfrm>
          <a:off x="7861300" y="6076442"/>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25036</xdr:rowOff>
    </xdr:from>
    <xdr:ext cx="378565" cy="259045"/>
    <xdr:sp macro="" textlink="">
      <xdr:nvSpPr>
        <xdr:cNvPr id="298" name="テキスト ボックス 297"/>
        <xdr:cNvSpPr txBox="1"/>
      </xdr:nvSpPr>
      <xdr:spPr>
        <a:xfrm>
          <a:off x="8561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6198</xdr:rowOff>
    </xdr:from>
    <xdr:to>
      <xdr:col>41</xdr:col>
      <xdr:colOff>50800</xdr:colOff>
      <xdr:row>35</xdr:row>
      <xdr:rowOff>75692</xdr:rowOff>
    </xdr:to>
    <xdr:cxnSp macro="">
      <xdr:nvCxnSpPr>
        <xdr:cNvPr id="299" name="直線コネクタ 298"/>
        <xdr:cNvCxnSpPr/>
      </xdr:nvCxnSpPr>
      <xdr:spPr>
        <a:xfrm>
          <a:off x="6972300" y="5835498"/>
          <a:ext cx="889000" cy="24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11092</xdr:rowOff>
    </xdr:from>
    <xdr:ext cx="378565" cy="259045"/>
    <xdr:sp macro="" textlink="">
      <xdr:nvSpPr>
        <xdr:cNvPr id="301" name="テキスト ボックス 300"/>
        <xdr:cNvSpPr txBox="1"/>
      </xdr:nvSpPr>
      <xdr:spPr>
        <a:xfrm>
          <a:off x="7672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114046</xdr:rowOff>
    </xdr:from>
    <xdr:to>
      <xdr:col>36</xdr:col>
      <xdr:colOff>165100</xdr:colOff>
      <xdr:row>37</xdr:row>
      <xdr:rowOff>44196</xdr:rowOff>
    </xdr:to>
    <xdr:sp macro="" textlink="">
      <xdr:nvSpPr>
        <xdr:cNvPr id="302" name="フローチャート: 判断 301"/>
        <xdr:cNvSpPr/>
      </xdr:nvSpPr>
      <xdr:spPr>
        <a:xfrm>
          <a:off x="692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35323</xdr:rowOff>
    </xdr:from>
    <xdr:ext cx="469744" cy="259045"/>
    <xdr:sp macro="" textlink="">
      <xdr:nvSpPr>
        <xdr:cNvPr id="303" name="テキスト ボックス 302"/>
        <xdr:cNvSpPr txBox="1"/>
      </xdr:nvSpPr>
      <xdr:spPr>
        <a:xfrm>
          <a:off x="6737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76098</xdr:rowOff>
    </xdr:from>
    <xdr:to>
      <xdr:col>55</xdr:col>
      <xdr:colOff>50800</xdr:colOff>
      <xdr:row>36</xdr:row>
      <xdr:rowOff>6248</xdr:rowOff>
    </xdr:to>
    <xdr:sp macro="" textlink="">
      <xdr:nvSpPr>
        <xdr:cNvPr id="309" name="楕円 308"/>
        <xdr:cNvSpPr/>
      </xdr:nvSpPr>
      <xdr:spPr>
        <a:xfrm>
          <a:off x="10426700" y="607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98975</xdr:rowOff>
    </xdr:from>
    <xdr:ext cx="469744" cy="259045"/>
    <xdr:sp macro="" textlink="">
      <xdr:nvSpPr>
        <xdr:cNvPr id="310" name="労働費該当値テキスト"/>
        <xdr:cNvSpPr txBox="1"/>
      </xdr:nvSpPr>
      <xdr:spPr>
        <a:xfrm>
          <a:off x="10528300" y="59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58268</xdr:rowOff>
    </xdr:from>
    <xdr:to>
      <xdr:col>50</xdr:col>
      <xdr:colOff>165100</xdr:colOff>
      <xdr:row>35</xdr:row>
      <xdr:rowOff>159868</xdr:rowOff>
    </xdr:to>
    <xdr:sp macro="" textlink="">
      <xdr:nvSpPr>
        <xdr:cNvPr id="311" name="楕円 310"/>
        <xdr:cNvSpPr/>
      </xdr:nvSpPr>
      <xdr:spPr>
        <a:xfrm>
          <a:off x="9588500" y="60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4945</xdr:rowOff>
    </xdr:from>
    <xdr:ext cx="469744" cy="259045"/>
    <xdr:sp macro="" textlink="">
      <xdr:nvSpPr>
        <xdr:cNvPr id="312" name="テキスト ボックス 311"/>
        <xdr:cNvSpPr txBox="1"/>
      </xdr:nvSpPr>
      <xdr:spPr>
        <a:xfrm>
          <a:off x="9404428" y="583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106502</xdr:rowOff>
    </xdr:from>
    <xdr:to>
      <xdr:col>46</xdr:col>
      <xdr:colOff>38100</xdr:colOff>
      <xdr:row>36</xdr:row>
      <xdr:rowOff>36652</xdr:rowOff>
    </xdr:to>
    <xdr:sp macro="" textlink="">
      <xdr:nvSpPr>
        <xdr:cNvPr id="313" name="楕円 312"/>
        <xdr:cNvSpPr/>
      </xdr:nvSpPr>
      <xdr:spPr>
        <a:xfrm>
          <a:off x="8699500" y="61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53179</xdr:rowOff>
    </xdr:from>
    <xdr:ext cx="469744" cy="259045"/>
    <xdr:sp macro="" textlink="">
      <xdr:nvSpPr>
        <xdr:cNvPr id="314" name="テキスト ボックス 313"/>
        <xdr:cNvSpPr txBox="1"/>
      </xdr:nvSpPr>
      <xdr:spPr>
        <a:xfrm>
          <a:off x="8515428" y="588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24892</xdr:rowOff>
    </xdr:from>
    <xdr:to>
      <xdr:col>41</xdr:col>
      <xdr:colOff>101600</xdr:colOff>
      <xdr:row>35</xdr:row>
      <xdr:rowOff>126492</xdr:rowOff>
    </xdr:to>
    <xdr:sp macro="" textlink="">
      <xdr:nvSpPr>
        <xdr:cNvPr id="315" name="楕円 314"/>
        <xdr:cNvSpPr/>
      </xdr:nvSpPr>
      <xdr:spPr>
        <a:xfrm>
          <a:off x="7810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143019</xdr:rowOff>
    </xdr:from>
    <xdr:ext cx="469744" cy="259045"/>
    <xdr:sp macro="" textlink="">
      <xdr:nvSpPr>
        <xdr:cNvPr id="316" name="テキスト ボックス 315"/>
        <xdr:cNvSpPr txBox="1"/>
      </xdr:nvSpPr>
      <xdr:spPr>
        <a:xfrm>
          <a:off x="7626428" y="580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126848</xdr:rowOff>
    </xdr:from>
    <xdr:to>
      <xdr:col>36</xdr:col>
      <xdr:colOff>165100</xdr:colOff>
      <xdr:row>34</xdr:row>
      <xdr:rowOff>56998</xdr:rowOff>
    </xdr:to>
    <xdr:sp macro="" textlink="">
      <xdr:nvSpPr>
        <xdr:cNvPr id="317" name="楕円 316"/>
        <xdr:cNvSpPr/>
      </xdr:nvSpPr>
      <xdr:spPr>
        <a:xfrm>
          <a:off x="6921500" y="578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73525</xdr:rowOff>
    </xdr:from>
    <xdr:ext cx="469744" cy="259045"/>
    <xdr:sp macro="" textlink="">
      <xdr:nvSpPr>
        <xdr:cNvPr id="318" name="テキスト ボックス 317"/>
        <xdr:cNvSpPr txBox="1"/>
      </xdr:nvSpPr>
      <xdr:spPr>
        <a:xfrm>
          <a:off x="6737428" y="555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17755</xdr:rowOff>
    </xdr:from>
    <xdr:to>
      <xdr:col>55</xdr:col>
      <xdr:colOff>0</xdr:colOff>
      <xdr:row>57</xdr:row>
      <xdr:rowOff>98184</xdr:rowOff>
    </xdr:to>
    <xdr:cxnSp macro="">
      <xdr:nvCxnSpPr>
        <xdr:cNvPr id="347" name="直線コネクタ 346"/>
        <xdr:cNvCxnSpPr/>
      </xdr:nvCxnSpPr>
      <xdr:spPr>
        <a:xfrm>
          <a:off x="9639300" y="9790405"/>
          <a:ext cx="838200" cy="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17755</xdr:rowOff>
    </xdr:from>
    <xdr:to>
      <xdr:col>50</xdr:col>
      <xdr:colOff>114300</xdr:colOff>
      <xdr:row>57</xdr:row>
      <xdr:rowOff>43752</xdr:rowOff>
    </xdr:to>
    <xdr:cxnSp macro="">
      <xdr:nvCxnSpPr>
        <xdr:cNvPr id="350" name="直線コネクタ 349"/>
        <xdr:cNvCxnSpPr/>
      </xdr:nvCxnSpPr>
      <xdr:spPr>
        <a:xfrm flipV="1">
          <a:off x="8750300" y="9790405"/>
          <a:ext cx="889000" cy="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43752</xdr:rowOff>
    </xdr:from>
    <xdr:to>
      <xdr:col>45</xdr:col>
      <xdr:colOff>177800</xdr:colOff>
      <xdr:row>57</xdr:row>
      <xdr:rowOff>152527</xdr:rowOff>
    </xdr:to>
    <xdr:cxnSp macro="">
      <xdr:nvCxnSpPr>
        <xdr:cNvPr id="353" name="直線コネクタ 352"/>
        <xdr:cNvCxnSpPr/>
      </xdr:nvCxnSpPr>
      <xdr:spPr>
        <a:xfrm flipV="1">
          <a:off x="7861300" y="9816402"/>
          <a:ext cx="889000" cy="10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86309</xdr:rowOff>
    </xdr:from>
    <xdr:to>
      <xdr:col>41</xdr:col>
      <xdr:colOff>50800</xdr:colOff>
      <xdr:row>57</xdr:row>
      <xdr:rowOff>152527</xdr:rowOff>
    </xdr:to>
    <xdr:cxnSp macro="">
      <xdr:nvCxnSpPr>
        <xdr:cNvPr id="356" name="直線コネクタ 355"/>
        <xdr:cNvCxnSpPr/>
      </xdr:nvCxnSpPr>
      <xdr:spPr>
        <a:xfrm>
          <a:off x="6972300" y="9858959"/>
          <a:ext cx="8890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43383</xdr:rowOff>
    </xdr:from>
    <xdr:to>
      <xdr:col>36</xdr:col>
      <xdr:colOff>165100</xdr:colOff>
      <xdr:row>57</xdr:row>
      <xdr:rowOff>144983</xdr:rowOff>
    </xdr:to>
    <xdr:sp macro="" textlink="">
      <xdr:nvSpPr>
        <xdr:cNvPr id="359" name="フローチャート: 判断 358"/>
        <xdr:cNvSpPr/>
      </xdr:nvSpPr>
      <xdr:spPr>
        <a:xfrm>
          <a:off x="6921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136110</xdr:rowOff>
    </xdr:from>
    <xdr:ext cx="534377" cy="259045"/>
    <xdr:sp macro="" textlink="">
      <xdr:nvSpPr>
        <xdr:cNvPr id="360" name="テキスト ボックス 359"/>
        <xdr:cNvSpPr txBox="1"/>
      </xdr:nvSpPr>
      <xdr:spPr>
        <a:xfrm>
          <a:off x="6705111" y="9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47384</xdr:rowOff>
    </xdr:from>
    <xdr:to>
      <xdr:col>55</xdr:col>
      <xdr:colOff>50800</xdr:colOff>
      <xdr:row>57</xdr:row>
      <xdr:rowOff>148984</xdr:rowOff>
    </xdr:to>
    <xdr:sp macro="" textlink="">
      <xdr:nvSpPr>
        <xdr:cNvPr id="366" name="楕円 365"/>
        <xdr:cNvSpPr/>
      </xdr:nvSpPr>
      <xdr:spPr>
        <a:xfrm>
          <a:off x="10426700" y="98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25811</xdr:rowOff>
    </xdr:from>
    <xdr:ext cx="534377" cy="259045"/>
    <xdr:sp macro="" textlink="">
      <xdr:nvSpPr>
        <xdr:cNvPr id="367" name="農林水産業費該当値テキスト"/>
        <xdr:cNvSpPr txBox="1"/>
      </xdr:nvSpPr>
      <xdr:spPr>
        <a:xfrm>
          <a:off x="10528300" y="97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138405</xdr:rowOff>
    </xdr:from>
    <xdr:to>
      <xdr:col>50</xdr:col>
      <xdr:colOff>165100</xdr:colOff>
      <xdr:row>57</xdr:row>
      <xdr:rowOff>68555</xdr:rowOff>
    </xdr:to>
    <xdr:sp macro="" textlink="">
      <xdr:nvSpPr>
        <xdr:cNvPr id="368" name="楕円 367"/>
        <xdr:cNvSpPr/>
      </xdr:nvSpPr>
      <xdr:spPr>
        <a:xfrm>
          <a:off x="9588500" y="973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59682</xdr:rowOff>
    </xdr:from>
    <xdr:ext cx="534377" cy="259045"/>
    <xdr:sp macro="" textlink="">
      <xdr:nvSpPr>
        <xdr:cNvPr id="369" name="テキスト ボックス 368"/>
        <xdr:cNvSpPr txBox="1"/>
      </xdr:nvSpPr>
      <xdr:spPr>
        <a:xfrm>
          <a:off x="9372111" y="98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164402</xdr:rowOff>
    </xdr:from>
    <xdr:to>
      <xdr:col>46</xdr:col>
      <xdr:colOff>38100</xdr:colOff>
      <xdr:row>57</xdr:row>
      <xdr:rowOff>94552</xdr:rowOff>
    </xdr:to>
    <xdr:sp macro="" textlink="">
      <xdr:nvSpPr>
        <xdr:cNvPr id="370" name="楕円 369"/>
        <xdr:cNvSpPr/>
      </xdr:nvSpPr>
      <xdr:spPr>
        <a:xfrm>
          <a:off x="8699500" y="976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85679</xdr:rowOff>
    </xdr:from>
    <xdr:ext cx="534377" cy="259045"/>
    <xdr:sp macro="" textlink="">
      <xdr:nvSpPr>
        <xdr:cNvPr id="371" name="テキスト ボックス 370"/>
        <xdr:cNvSpPr txBox="1"/>
      </xdr:nvSpPr>
      <xdr:spPr>
        <a:xfrm>
          <a:off x="8483111" y="985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101727</xdr:rowOff>
    </xdr:from>
    <xdr:to>
      <xdr:col>41</xdr:col>
      <xdr:colOff>101600</xdr:colOff>
      <xdr:row>58</xdr:row>
      <xdr:rowOff>31877</xdr:rowOff>
    </xdr:to>
    <xdr:sp macro="" textlink="">
      <xdr:nvSpPr>
        <xdr:cNvPr id="372" name="楕円 371"/>
        <xdr:cNvSpPr/>
      </xdr:nvSpPr>
      <xdr:spPr>
        <a:xfrm>
          <a:off x="7810500" y="98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23004</xdr:rowOff>
    </xdr:from>
    <xdr:ext cx="534377" cy="259045"/>
    <xdr:sp macro="" textlink="">
      <xdr:nvSpPr>
        <xdr:cNvPr id="373" name="テキスト ボックス 372"/>
        <xdr:cNvSpPr txBox="1"/>
      </xdr:nvSpPr>
      <xdr:spPr>
        <a:xfrm>
          <a:off x="7594111" y="99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35509</xdr:rowOff>
    </xdr:from>
    <xdr:to>
      <xdr:col>36</xdr:col>
      <xdr:colOff>165100</xdr:colOff>
      <xdr:row>57</xdr:row>
      <xdr:rowOff>137109</xdr:rowOff>
    </xdr:to>
    <xdr:sp macro="" textlink="">
      <xdr:nvSpPr>
        <xdr:cNvPr id="374" name="楕円 373"/>
        <xdr:cNvSpPr/>
      </xdr:nvSpPr>
      <xdr:spPr>
        <a:xfrm>
          <a:off x="6921500" y="98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153636</xdr:rowOff>
    </xdr:from>
    <xdr:ext cx="534377" cy="259045"/>
    <xdr:sp macro="" textlink="">
      <xdr:nvSpPr>
        <xdr:cNvPr id="375" name="テキスト ボックス 374"/>
        <xdr:cNvSpPr txBox="1"/>
      </xdr:nvSpPr>
      <xdr:spPr>
        <a:xfrm>
          <a:off x="6705111" y="95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144469</xdr:rowOff>
    </xdr:from>
    <xdr:to>
      <xdr:col>55</xdr:col>
      <xdr:colOff>0</xdr:colOff>
      <xdr:row>78</xdr:row>
      <xdr:rowOff>61878</xdr:rowOff>
    </xdr:to>
    <xdr:cxnSp macro="">
      <xdr:nvCxnSpPr>
        <xdr:cNvPr id="406" name="直線コネクタ 405"/>
        <xdr:cNvCxnSpPr/>
      </xdr:nvCxnSpPr>
      <xdr:spPr>
        <a:xfrm>
          <a:off x="9639300" y="13346119"/>
          <a:ext cx="838200" cy="8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118604</xdr:rowOff>
    </xdr:from>
    <xdr:to>
      <xdr:col>50</xdr:col>
      <xdr:colOff>114300</xdr:colOff>
      <xdr:row>77</xdr:row>
      <xdr:rowOff>144469</xdr:rowOff>
    </xdr:to>
    <xdr:cxnSp macro="">
      <xdr:nvCxnSpPr>
        <xdr:cNvPr id="409" name="直線コネクタ 408"/>
        <xdr:cNvCxnSpPr/>
      </xdr:nvCxnSpPr>
      <xdr:spPr>
        <a:xfrm>
          <a:off x="8750300" y="13320254"/>
          <a:ext cx="8890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48990</xdr:rowOff>
    </xdr:from>
    <xdr:ext cx="534377" cy="259045"/>
    <xdr:sp macro="" textlink="">
      <xdr:nvSpPr>
        <xdr:cNvPr id="411" name="テキスト ボックス 410"/>
        <xdr:cNvSpPr txBox="1"/>
      </xdr:nvSpPr>
      <xdr:spPr>
        <a:xfrm>
          <a:off x="9372111" y="134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13382</xdr:rowOff>
    </xdr:from>
    <xdr:to>
      <xdr:col>45</xdr:col>
      <xdr:colOff>177800</xdr:colOff>
      <xdr:row>77</xdr:row>
      <xdr:rowOff>118604</xdr:rowOff>
    </xdr:to>
    <xdr:cxnSp macro="">
      <xdr:nvCxnSpPr>
        <xdr:cNvPr id="412" name="直線コネクタ 411"/>
        <xdr:cNvCxnSpPr/>
      </xdr:nvCxnSpPr>
      <xdr:spPr>
        <a:xfrm>
          <a:off x="7861300" y="13215032"/>
          <a:ext cx="889000" cy="10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93828</xdr:rowOff>
    </xdr:from>
    <xdr:ext cx="534377" cy="259045"/>
    <xdr:sp macro="" textlink="">
      <xdr:nvSpPr>
        <xdr:cNvPr id="414" name="テキスト ボックス 413"/>
        <xdr:cNvSpPr txBox="1"/>
      </xdr:nvSpPr>
      <xdr:spPr>
        <a:xfrm>
          <a:off x="8483111" y="13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13382</xdr:rowOff>
    </xdr:from>
    <xdr:to>
      <xdr:col>41</xdr:col>
      <xdr:colOff>50800</xdr:colOff>
      <xdr:row>78</xdr:row>
      <xdr:rowOff>129984</xdr:rowOff>
    </xdr:to>
    <xdr:cxnSp macro="">
      <xdr:nvCxnSpPr>
        <xdr:cNvPr id="415" name="直線コネクタ 414"/>
        <xdr:cNvCxnSpPr/>
      </xdr:nvCxnSpPr>
      <xdr:spPr>
        <a:xfrm flipV="1">
          <a:off x="6972300" y="13215032"/>
          <a:ext cx="889000" cy="28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84162</xdr:rowOff>
    </xdr:from>
    <xdr:ext cx="534377" cy="259045"/>
    <xdr:sp macro="" textlink="">
      <xdr:nvSpPr>
        <xdr:cNvPr id="417" name="テキスト ボックス 416"/>
        <xdr:cNvSpPr txBox="1"/>
      </xdr:nvSpPr>
      <xdr:spPr>
        <a:xfrm>
          <a:off x="7594111" y="1345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68391</xdr:rowOff>
    </xdr:from>
    <xdr:to>
      <xdr:col>36</xdr:col>
      <xdr:colOff>165100</xdr:colOff>
      <xdr:row>78</xdr:row>
      <xdr:rowOff>169991</xdr:rowOff>
    </xdr:to>
    <xdr:sp macro="" textlink="">
      <xdr:nvSpPr>
        <xdr:cNvPr id="418" name="フローチャート: 判断 417"/>
        <xdr:cNvSpPr/>
      </xdr:nvSpPr>
      <xdr:spPr>
        <a:xfrm>
          <a:off x="6921500" y="1344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15068</xdr:rowOff>
    </xdr:from>
    <xdr:ext cx="469744" cy="259045"/>
    <xdr:sp macro="" textlink="">
      <xdr:nvSpPr>
        <xdr:cNvPr id="419" name="テキスト ボックス 418"/>
        <xdr:cNvSpPr txBox="1"/>
      </xdr:nvSpPr>
      <xdr:spPr>
        <a:xfrm>
          <a:off x="6737428" y="1321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11078</xdr:rowOff>
    </xdr:from>
    <xdr:to>
      <xdr:col>55</xdr:col>
      <xdr:colOff>50800</xdr:colOff>
      <xdr:row>78</xdr:row>
      <xdr:rowOff>112678</xdr:rowOff>
    </xdr:to>
    <xdr:sp macro="" textlink="">
      <xdr:nvSpPr>
        <xdr:cNvPr id="425" name="楕円 424"/>
        <xdr:cNvSpPr/>
      </xdr:nvSpPr>
      <xdr:spPr>
        <a:xfrm>
          <a:off x="10426700" y="1338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160955</xdr:rowOff>
    </xdr:from>
    <xdr:ext cx="534377" cy="259045"/>
    <xdr:sp macro="" textlink="">
      <xdr:nvSpPr>
        <xdr:cNvPr id="426" name="商工費該当値テキスト"/>
        <xdr:cNvSpPr txBox="1"/>
      </xdr:nvSpPr>
      <xdr:spPr>
        <a:xfrm>
          <a:off x="10528300" y="1336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93669</xdr:rowOff>
    </xdr:from>
    <xdr:to>
      <xdr:col>50</xdr:col>
      <xdr:colOff>165100</xdr:colOff>
      <xdr:row>78</xdr:row>
      <xdr:rowOff>23819</xdr:rowOff>
    </xdr:to>
    <xdr:sp macro="" textlink="">
      <xdr:nvSpPr>
        <xdr:cNvPr id="427" name="楕円 426"/>
        <xdr:cNvSpPr/>
      </xdr:nvSpPr>
      <xdr:spPr>
        <a:xfrm>
          <a:off x="9588500" y="132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40346</xdr:rowOff>
    </xdr:from>
    <xdr:ext cx="534377" cy="259045"/>
    <xdr:sp macro="" textlink="">
      <xdr:nvSpPr>
        <xdr:cNvPr id="428" name="テキスト ボックス 427"/>
        <xdr:cNvSpPr txBox="1"/>
      </xdr:nvSpPr>
      <xdr:spPr>
        <a:xfrm>
          <a:off x="9372111" y="1307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67804</xdr:rowOff>
    </xdr:from>
    <xdr:to>
      <xdr:col>46</xdr:col>
      <xdr:colOff>38100</xdr:colOff>
      <xdr:row>77</xdr:row>
      <xdr:rowOff>169404</xdr:rowOff>
    </xdr:to>
    <xdr:sp macro="" textlink="">
      <xdr:nvSpPr>
        <xdr:cNvPr id="429" name="楕円 428"/>
        <xdr:cNvSpPr/>
      </xdr:nvSpPr>
      <xdr:spPr>
        <a:xfrm>
          <a:off x="8699500" y="1326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14481</xdr:rowOff>
    </xdr:from>
    <xdr:ext cx="534377" cy="259045"/>
    <xdr:sp macro="" textlink="">
      <xdr:nvSpPr>
        <xdr:cNvPr id="430" name="テキスト ボックス 429"/>
        <xdr:cNvSpPr txBox="1"/>
      </xdr:nvSpPr>
      <xdr:spPr>
        <a:xfrm>
          <a:off x="8483111" y="1304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134032</xdr:rowOff>
    </xdr:from>
    <xdr:to>
      <xdr:col>41</xdr:col>
      <xdr:colOff>101600</xdr:colOff>
      <xdr:row>77</xdr:row>
      <xdr:rowOff>64182</xdr:rowOff>
    </xdr:to>
    <xdr:sp macro="" textlink="">
      <xdr:nvSpPr>
        <xdr:cNvPr id="431" name="楕円 430"/>
        <xdr:cNvSpPr/>
      </xdr:nvSpPr>
      <xdr:spPr>
        <a:xfrm>
          <a:off x="7810500" y="1316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80709</xdr:rowOff>
    </xdr:from>
    <xdr:ext cx="534377" cy="259045"/>
    <xdr:sp macro="" textlink="">
      <xdr:nvSpPr>
        <xdr:cNvPr id="432" name="テキスト ボックス 431"/>
        <xdr:cNvSpPr txBox="1"/>
      </xdr:nvSpPr>
      <xdr:spPr>
        <a:xfrm>
          <a:off x="7594111" y="129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79184</xdr:rowOff>
    </xdr:from>
    <xdr:to>
      <xdr:col>36</xdr:col>
      <xdr:colOff>165100</xdr:colOff>
      <xdr:row>79</xdr:row>
      <xdr:rowOff>9334</xdr:rowOff>
    </xdr:to>
    <xdr:sp macro="" textlink="">
      <xdr:nvSpPr>
        <xdr:cNvPr id="433" name="楕円 432"/>
        <xdr:cNvSpPr/>
      </xdr:nvSpPr>
      <xdr:spPr>
        <a:xfrm>
          <a:off x="6921500" y="1345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461</xdr:rowOff>
    </xdr:from>
    <xdr:ext cx="469744" cy="259045"/>
    <xdr:sp macro="" textlink="">
      <xdr:nvSpPr>
        <xdr:cNvPr id="434" name="テキスト ボックス 433"/>
        <xdr:cNvSpPr txBox="1"/>
      </xdr:nvSpPr>
      <xdr:spPr>
        <a:xfrm>
          <a:off x="6737428" y="1354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40156</xdr:rowOff>
    </xdr:from>
    <xdr:to>
      <xdr:col>55</xdr:col>
      <xdr:colOff>0</xdr:colOff>
      <xdr:row>96</xdr:row>
      <xdr:rowOff>56324</xdr:rowOff>
    </xdr:to>
    <xdr:cxnSp macro="">
      <xdr:nvCxnSpPr>
        <xdr:cNvPr id="459" name="直線コネクタ 458"/>
        <xdr:cNvCxnSpPr/>
      </xdr:nvCxnSpPr>
      <xdr:spPr>
        <a:xfrm>
          <a:off x="9639300" y="16499356"/>
          <a:ext cx="838200" cy="1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40156</xdr:rowOff>
    </xdr:from>
    <xdr:to>
      <xdr:col>50</xdr:col>
      <xdr:colOff>114300</xdr:colOff>
      <xdr:row>96</xdr:row>
      <xdr:rowOff>106632</xdr:rowOff>
    </xdr:to>
    <xdr:cxnSp macro="">
      <xdr:nvCxnSpPr>
        <xdr:cNvPr id="462" name="直線コネクタ 461"/>
        <xdr:cNvCxnSpPr/>
      </xdr:nvCxnSpPr>
      <xdr:spPr>
        <a:xfrm flipV="1">
          <a:off x="8750300" y="16499356"/>
          <a:ext cx="889000" cy="6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64" name="テキスト ボックス 463"/>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106632</xdr:rowOff>
    </xdr:from>
    <xdr:to>
      <xdr:col>45</xdr:col>
      <xdr:colOff>177800</xdr:colOff>
      <xdr:row>96</xdr:row>
      <xdr:rowOff>131110</xdr:rowOff>
    </xdr:to>
    <xdr:cxnSp macro="">
      <xdr:nvCxnSpPr>
        <xdr:cNvPr id="465" name="直線コネクタ 464"/>
        <xdr:cNvCxnSpPr/>
      </xdr:nvCxnSpPr>
      <xdr:spPr>
        <a:xfrm flipV="1">
          <a:off x="7861300" y="16565832"/>
          <a:ext cx="889000" cy="2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107130</xdr:rowOff>
    </xdr:from>
    <xdr:to>
      <xdr:col>41</xdr:col>
      <xdr:colOff>50800</xdr:colOff>
      <xdr:row>96</xdr:row>
      <xdr:rowOff>131110</xdr:rowOff>
    </xdr:to>
    <xdr:cxnSp macro="">
      <xdr:nvCxnSpPr>
        <xdr:cNvPr id="468" name="直線コネクタ 467"/>
        <xdr:cNvCxnSpPr/>
      </xdr:nvCxnSpPr>
      <xdr:spPr>
        <a:xfrm>
          <a:off x="6972300" y="16566330"/>
          <a:ext cx="8890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139872</xdr:rowOff>
    </xdr:from>
    <xdr:to>
      <xdr:col>36</xdr:col>
      <xdr:colOff>165100</xdr:colOff>
      <xdr:row>96</xdr:row>
      <xdr:rowOff>70022</xdr:rowOff>
    </xdr:to>
    <xdr:sp macro="" textlink="">
      <xdr:nvSpPr>
        <xdr:cNvPr id="471" name="フローチャート: 判断 470"/>
        <xdr:cNvSpPr/>
      </xdr:nvSpPr>
      <xdr:spPr>
        <a:xfrm>
          <a:off x="6921500" y="16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86549</xdr:rowOff>
    </xdr:from>
    <xdr:ext cx="534377" cy="259045"/>
    <xdr:sp macro="" textlink="">
      <xdr:nvSpPr>
        <xdr:cNvPr id="472" name="テキスト ボックス 471"/>
        <xdr:cNvSpPr txBox="1"/>
      </xdr:nvSpPr>
      <xdr:spPr>
        <a:xfrm>
          <a:off x="6705111" y="1620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5524</xdr:rowOff>
    </xdr:from>
    <xdr:to>
      <xdr:col>55</xdr:col>
      <xdr:colOff>50800</xdr:colOff>
      <xdr:row>96</xdr:row>
      <xdr:rowOff>107124</xdr:rowOff>
    </xdr:to>
    <xdr:sp macro="" textlink="">
      <xdr:nvSpPr>
        <xdr:cNvPr id="478" name="楕円 477"/>
        <xdr:cNvSpPr/>
      </xdr:nvSpPr>
      <xdr:spPr>
        <a:xfrm>
          <a:off x="10426700" y="164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155401</xdr:rowOff>
    </xdr:from>
    <xdr:ext cx="534377" cy="259045"/>
    <xdr:sp macro="" textlink="">
      <xdr:nvSpPr>
        <xdr:cNvPr id="479" name="土木費該当値テキスト"/>
        <xdr:cNvSpPr txBox="1"/>
      </xdr:nvSpPr>
      <xdr:spPr>
        <a:xfrm>
          <a:off x="10528300" y="1644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160806</xdr:rowOff>
    </xdr:from>
    <xdr:to>
      <xdr:col>50</xdr:col>
      <xdr:colOff>165100</xdr:colOff>
      <xdr:row>96</xdr:row>
      <xdr:rowOff>90956</xdr:rowOff>
    </xdr:to>
    <xdr:sp macro="" textlink="">
      <xdr:nvSpPr>
        <xdr:cNvPr id="480" name="楕円 479"/>
        <xdr:cNvSpPr/>
      </xdr:nvSpPr>
      <xdr:spPr>
        <a:xfrm>
          <a:off x="9588500" y="164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107483</xdr:rowOff>
    </xdr:from>
    <xdr:ext cx="534377" cy="259045"/>
    <xdr:sp macro="" textlink="">
      <xdr:nvSpPr>
        <xdr:cNvPr id="481" name="テキスト ボックス 480"/>
        <xdr:cNvSpPr txBox="1"/>
      </xdr:nvSpPr>
      <xdr:spPr>
        <a:xfrm>
          <a:off x="9372111" y="1622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55832</xdr:rowOff>
    </xdr:from>
    <xdr:to>
      <xdr:col>46</xdr:col>
      <xdr:colOff>38100</xdr:colOff>
      <xdr:row>96</xdr:row>
      <xdr:rowOff>157432</xdr:rowOff>
    </xdr:to>
    <xdr:sp macro="" textlink="">
      <xdr:nvSpPr>
        <xdr:cNvPr id="482" name="楕円 481"/>
        <xdr:cNvSpPr/>
      </xdr:nvSpPr>
      <xdr:spPr>
        <a:xfrm>
          <a:off x="8699500" y="165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148559</xdr:rowOff>
    </xdr:from>
    <xdr:ext cx="534377" cy="259045"/>
    <xdr:sp macro="" textlink="">
      <xdr:nvSpPr>
        <xdr:cNvPr id="483" name="テキスト ボックス 482"/>
        <xdr:cNvSpPr txBox="1"/>
      </xdr:nvSpPr>
      <xdr:spPr>
        <a:xfrm>
          <a:off x="8483111" y="1660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80310</xdr:rowOff>
    </xdr:from>
    <xdr:to>
      <xdr:col>41</xdr:col>
      <xdr:colOff>101600</xdr:colOff>
      <xdr:row>97</xdr:row>
      <xdr:rowOff>10460</xdr:rowOff>
    </xdr:to>
    <xdr:sp macro="" textlink="">
      <xdr:nvSpPr>
        <xdr:cNvPr id="484" name="楕円 483"/>
        <xdr:cNvSpPr/>
      </xdr:nvSpPr>
      <xdr:spPr>
        <a:xfrm>
          <a:off x="7810500" y="165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1587</xdr:rowOff>
    </xdr:from>
    <xdr:ext cx="534377" cy="259045"/>
    <xdr:sp macro="" textlink="">
      <xdr:nvSpPr>
        <xdr:cNvPr id="485" name="テキスト ボックス 484"/>
        <xdr:cNvSpPr txBox="1"/>
      </xdr:nvSpPr>
      <xdr:spPr>
        <a:xfrm>
          <a:off x="7594111" y="166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56330</xdr:rowOff>
    </xdr:from>
    <xdr:to>
      <xdr:col>36</xdr:col>
      <xdr:colOff>165100</xdr:colOff>
      <xdr:row>96</xdr:row>
      <xdr:rowOff>157930</xdr:rowOff>
    </xdr:to>
    <xdr:sp macro="" textlink="">
      <xdr:nvSpPr>
        <xdr:cNvPr id="486" name="楕円 485"/>
        <xdr:cNvSpPr/>
      </xdr:nvSpPr>
      <xdr:spPr>
        <a:xfrm>
          <a:off x="6921500" y="165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149057</xdr:rowOff>
    </xdr:from>
    <xdr:ext cx="534377" cy="259045"/>
    <xdr:sp macro="" textlink="">
      <xdr:nvSpPr>
        <xdr:cNvPr id="487" name="テキスト ボックス 486"/>
        <xdr:cNvSpPr txBox="1"/>
      </xdr:nvSpPr>
      <xdr:spPr>
        <a:xfrm>
          <a:off x="6705111" y="1660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106292</xdr:rowOff>
    </xdr:from>
    <xdr:to>
      <xdr:col>85</xdr:col>
      <xdr:colOff>127000</xdr:colOff>
      <xdr:row>37</xdr:row>
      <xdr:rowOff>67283</xdr:rowOff>
    </xdr:to>
    <xdr:cxnSp macro="">
      <xdr:nvCxnSpPr>
        <xdr:cNvPr id="518" name="直線コネクタ 517"/>
        <xdr:cNvCxnSpPr/>
      </xdr:nvCxnSpPr>
      <xdr:spPr>
        <a:xfrm flipV="1">
          <a:off x="15481300" y="6278492"/>
          <a:ext cx="838200" cy="13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76389</xdr:rowOff>
    </xdr:from>
    <xdr:ext cx="534377" cy="259045"/>
    <xdr:sp macro="" textlink="">
      <xdr:nvSpPr>
        <xdr:cNvPr id="519" name="消防費平均値テキスト"/>
        <xdr:cNvSpPr txBox="1"/>
      </xdr:nvSpPr>
      <xdr:spPr>
        <a:xfrm>
          <a:off x="16370300" y="6248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40341</xdr:rowOff>
    </xdr:from>
    <xdr:to>
      <xdr:col>81</xdr:col>
      <xdr:colOff>50800</xdr:colOff>
      <xdr:row>37</xdr:row>
      <xdr:rowOff>67283</xdr:rowOff>
    </xdr:to>
    <xdr:cxnSp macro="">
      <xdr:nvCxnSpPr>
        <xdr:cNvPr id="521" name="直線コネクタ 520"/>
        <xdr:cNvCxnSpPr/>
      </xdr:nvCxnSpPr>
      <xdr:spPr>
        <a:xfrm>
          <a:off x="14592300" y="6383991"/>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122587</xdr:rowOff>
    </xdr:from>
    <xdr:to>
      <xdr:col>76</xdr:col>
      <xdr:colOff>114300</xdr:colOff>
      <xdr:row>37</xdr:row>
      <xdr:rowOff>40341</xdr:rowOff>
    </xdr:to>
    <xdr:cxnSp macro="">
      <xdr:nvCxnSpPr>
        <xdr:cNvPr id="524" name="直線コネクタ 523"/>
        <xdr:cNvCxnSpPr/>
      </xdr:nvCxnSpPr>
      <xdr:spPr>
        <a:xfrm>
          <a:off x="13703300" y="6294787"/>
          <a:ext cx="889000" cy="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122587</xdr:rowOff>
    </xdr:from>
    <xdr:to>
      <xdr:col>71</xdr:col>
      <xdr:colOff>177800</xdr:colOff>
      <xdr:row>37</xdr:row>
      <xdr:rowOff>27147</xdr:rowOff>
    </xdr:to>
    <xdr:cxnSp macro="">
      <xdr:nvCxnSpPr>
        <xdr:cNvPr id="527" name="直線コネクタ 526"/>
        <xdr:cNvCxnSpPr/>
      </xdr:nvCxnSpPr>
      <xdr:spPr>
        <a:xfrm flipV="1">
          <a:off x="12814300" y="6294787"/>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31829</xdr:rowOff>
    </xdr:from>
    <xdr:ext cx="534377" cy="259045"/>
    <xdr:sp macro="" textlink="">
      <xdr:nvSpPr>
        <xdr:cNvPr id="529" name="テキスト ボックス 528"/>
        <xdr:cNvSpPr txBox="1"/>
      </xdr:nvSpPr>
      <xdr:spPr>
        <a:xfrm>
          <a:off x="13436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2571</xdr:rowOff>
    </xdr:from>
    <xdr:to>
      <xdr:col>67</xdr:col>
      <xdr:colOff>101600</xdr:colOff>
      <xdr:row>37</xdr:row>
      <xdr:rowOff>104171</xdr:rowOff>
    </xdr:to>
    <xdr:sp macro="" textlink="">
      <xdr:nvSpPr>
        <xdr:cNvPr id="530" name="フローチャート: 判断 529"/>
        <xdr:cNvSpPr/>
      </xdr:nvSpPr>
      <xdr:spPr>
        <a:xfrm>
          <a:off x="12763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95298</xdr:rowOff>
    </xdr:from>
    <xdr:ext cx="534377" cy="259045"/>
    <xdr:sp macro="" textlink="">
      <xdr:nvSpPr>
        <xdr:cNvPr id="531" name="テキスト ボックス 530"/>
        <xdr:cNvSpPr txBox="1"/>
      </xdr:nvSpPr>
      <xdr:spPr>
        <a:xfrm>
          <a:off x="12547111" y="64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55492</xdr:rowOff>
    </xdr:from>
    <xdr:to>
      <xdr:col>85</xdr:col>
      <xdr:colOff>177800</xdr:colOff>
      <xdr:row>36</xdr:row>
      <xdr:rowOff>157092</xdr:rowOff>
    </xdr:to>
    <xdr:sp macro="" textlink="">
      <xdr:nvSpPr>
        <xdr:cNvPr id="537" name="楕円 536"/>
        <xdr:cNvSpPr/>
      </xdr:nvSpPr>
      <xdr:spPr>
        <a:xfrm>
          <a:off x="16268700" y="62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78369</xdr:rowOff>
    </xdr:from>
    <xdr:ext cx="534377" cy="259045"/>
    <xdr:sp macro="" textlink="">
      <xdr:nvSpPr>
        <xdr:cNvPr id="538" name="消防費該当値テキスト"/>
        <xdr:cNvSpPr txBox="1"/>
      </xdr:nvSpPr>
      <xdr:spPr>
        <a:xfrm>
          <a:off x="16370300" y="60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16483</xdr:rowOff>
    </xdr:from>
    <xdr:to>
      <xdr:col>81</xdr:col>
      <xdr:colOff>101600</xdr:colOff>
      <xdr:row>37</xdr:row>
      <xdr:rowOff>118083</xdr:rowOff>
    </xdr:to>
    <xdr:sp macro="" textlink="">
      <xdr:nvSpPr>
        <xdr:cNvPr id="539" name="楕円 538"/>
        <xdr:cNvSpPr/>
      </xdr:nvSpPr>
      <xdr:spPr>
        <a:xfrm>
          <a:off x="15430500" y="63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109210</xdr:rowOff>
    </xdr:from>
    <xdr:ext cx="534377" cy="259045"/>
    <xdr:sp macro="" textlink="">
      <xdr:nvSpPr>
        <xdr:cNvPr id="540" name="テキスト ボックス 539"/>
        <xdr:cNvSpPr txBox="1"/>
      </xdr:nvSpPr>
      <xdr:spPr>
        <a:xfrm>
          <a:off x="15214111" y="645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160991</xdr:rowOff>
    </xdr:from>
    <xdr:to>
      <xdr:col>76</xdr:col>
      <xdr:colOff>165100</xdr:colOff>
      <xdr:row>37</xdr:row>
      <xdr:rowOff>91141</xdr:rowOff>
    </xdr:to>
    <xdr:sp macro="" textlink="">
      <xdr:nvSpPr>
        <xdr:cNvPr id="541" name="楕円 540"/>
        <xdr:cNvSpPr/>
      </xdr:nvSpPr>
      <xdr:spPr>
        <a:xfrm>
          <a:off x="14541500" y="63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82268</xdr:rowOff>
    </xdr:from>
    <xdr:ext cx="534377" cy="259045"/>
    <xdr:sp macro="" textlink="">
      <xdr:nvSpPr>
        <xdr:cNvPr id="542" name="テキスト ボックス 541"/>
        <xdr:cNvSpPr txBox="1"/>
      </xdr:nvSpPr>
      <xdr:spPr>
        <a:xfrm>
          <a:off x="14325111" y="642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71787</xdr:rowOff>
    </xdr:from>
    <xdr:to>
      <xdr:col>72</xdr:col>
      <xdr:colOff>38100</xdr:colOff>
      <xdr:row>37</xdr:row>
      <xdr:rowOff>1937</xdr:rowOff>
    </xdr:to>
    <xdr:sp macro="" textlink="">
      <xdr:nvSpPr>
        <xdr:cNvPr id="543" name="楕円 542"/>
        <xdr:cNvSpPr/>
      </xdr:nvSpPr>
      <xdr:spPr>
        <a:xfrm>
          <a:off x="13652500" y="624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18464</xdr:rowOff>
    </xdr:from>
    <xdr:ext cx="534377" cy="259045"/>
    <xdr:sp macro="" textlink="">
      <xdr:nvSpPr>
        <xdr:cNvPr id="544" name="テキスト ボックス 543"/>
        <xdr:cNvSpPr txBox="1"/>
      </xdr:nvSpPr>
      <xdr:spPr>
        <a:xfrm>
          <a:off x="13436111" y="60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147797</xdr:rowOff>
    </xdr:from>
    <xdr:to>
      <xdr:col>67</xdr:col>
      <xdr:colOff>101600</xdr:colOff>
      <xdr:row>37</xdr:row>
      <xdr:rowOff>77947</xdr:rowOff>
    </xdr:to>
    <xdr:sp macro="" textlink="">
      <xdr:nvSpPr>
        <xdr:cNvPr id="545" name="楕円 544"/>
        <xdr:cNvSpPr/>
      </xdr:nvSpPr>
      <xdr:spPr>
        <a:xfrm>
          <a:off x="12763500" y="631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94474</xdr:rowOff>
    </xdr:from>
    <xdr:ext cx="534377" cy="259045"/>
    <xdr:sp macro="" textlink="">
      <xdr:nvSpPr>
        <xdr:cNvPr id="546" name="テキスト ボックス 545"/>
        <xdr:cNvSpPr txBox="1"/>
      </xdr:nvSpPr>
      <xdr:spPr>
        <a:xfrm>
          <a:off x="12547111" y="609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97994</xdr:rowOff>
    </xdr:from>
    <xdr:to>
      <xdr:col>85</xdr:col>
      <xdr:colOff>127000</xdr:colOff>
      <xdr:row>57</xdr:row>
      <xdr:rowOff>34471</xdr:rowOff>
    </xdr:to>
    <xdr:cxnSp macro="">
      <xdr:nvCxnSpPr>
        <xdr:cNvPr id="573" name="直線コネクタ 572"/>
        <xdr:cNvCxnSpPr/>
      </xdr:nvCxnSpPr>
      <xdr:spPr>
        <a:xfrm flipV="1">
          <a:off x="15481300" y="9699194"/>
          <a:ext cx="838200" cy="10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120142</xdr:rowOff>
    </xdr:from>
    <xdr:ext cx="534377" cy="259045"/>
    <xdr:sp macro="" textlink="">
      <xdr:nvSpPr>
        <xdr:cNvPr id="574" name="教育費平均値テキスト"/>
        <xdr:cNvSpPr txBox="1"/>
      </xdr:nvSpPr>
      <xdr:spPr>
        <a:xfrm>
          <a:off x="16370300" y="972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34471</xdr:rowOff>
    </xdr:from>
    <xdr:to>
      <xdr:col>81</xdr:col>
      <xdr:colOff>50800</xdr:colOff>
      <xdr:row>57</xdr:row>
      <xdr:rowOff>41050</xdr:rowOff>
    </xdr:to>
    <xdr:cxnSp macro="">
      <xdr:nvCxnSpPr>
        <xdr:cNvPr id="576" name="直線コネクタ 575"/>
        <xdr:cNvCxnSpPr/>
      </xdr:nvCxnSpPr>
      <xdr:spPr>
        <a:xfrm flipV="1">
          <a:off x="14592300" y="9807121"/>
          <a:ext cx="8890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41050</xdr:rowOff>
    </xdr:from>
    <xdr:to>
      <xdr:col>76</xdr:col>
      <xdr:colOff>114300</xdr:colOff>
      <xdr:row>57</xdr:row>
      <xdr:rowOff>43300</xdr:rowOff>
    </xdr:to>
    <xdr:cxnSp macro="">
      <xdr:nvCxnSpPr>
        <xdr:cNvPr id="579" name="直線コネクタ 578"/>
        <xdr:cNvCxnSpPr/>
      </xdr:nvCxnSpPr>
      <xdr:spPr>
        <a:xfrm flipV="1">
          <a:off x="13703300" y="9813700"/>
          <a:ext cx="889000" cy="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79866</xdr:rowOff>
    </xdr:from>
    <xdr:to>
      <xdr:col>71</xdr:col>
      <xdr:colOff>177800</xdr:colOff>
      <xdr:row>57</xdr:row>
      <xdr:rowOff>43300</xdr:rowOff>
    </xdr:to>
    <xdr:cxnSp macro="">
      <xdr:nvCxnSpPr>
        <xdr:cNvPr id="582" name="直線コネクタ 581"/>
        <xdr:cNvCxnSpPr/>
      </xdr:nvCxnSpPr>
      <xdr:spPr>
        <a:xfrm>
          <a:off x="12814300" y="9509616"/>
          <a:ext cx="889000" cy="30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85" name="フローチャート: 判断 584"/>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80330</xdr:rowOff>
    </xdr:from>
    <xdr:ext cx="534377" cy="259045"/>
    <xdr:sp macro="" textlink="">
      <xdr:nvSpPr>
        <xdr:cNvPr id="586" name="テキスト ボックス 585"/>
        <xdr:cNvSpPr txBox="1"/>
      </xdr:nvSpPr>
      <xdr:spPr>
        <a:xfrm>
          <a:off x="12547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47194</xdr:rowOff>
    </xdr:from>
    <xdr:to>
      <xdr:col>85</xdr:col>
      <xdr:colOff>177800</xdr:colOff>
      <xdr:row>56</xdr:row>
      <xdr:rowOff>148794</xdr:rowOff>
    </xdr:to>
    <xdr:sp macro="" textlink="">
      <xdr:nvSpPr>
        <xdr:cNvPr id="592" name="楕円 591"/>
        <xdr:cNvSpPr/>
      </xdr:nvSpPr>
      <xdr:spPr>
        <a:xfrm>
          <a:off x="16268700" y="964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70071</xdr:rowOff>
    </xdr:from>
    <xdr:ext cx="534377" cy="259045"/>
    <xdr:sp macro="" textlink="">
      <xdr:nvSpPr>
        <xdr:cNvPr id="593" name="教育費該当値テキスト"/>
        <xdr:cNvSpPr txBox="1"/>
      </xdr:nvSpPr>
      <xdr:spPr>
        <a:xfrm>
          <a:off x="16370300" y="949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155121</xdr:rowOff>
    </xdr:from>
    <xdr:to>
      <xdr:col>81</xdr:col>
      <xdr:colOff>101600</xdr:colOff>
      <xdr:row>57</xdr:row>
      <xdr:rowOff>85271</xdr:rowOff>
    </xdr:to>
    <xdr:sp macro="" textlink="">
      <xdr:nvSpPr>
        <xdr:cNvPr id="594" name="楕円 593"/>
        <xdr:cNvSpPr/>
      </xdr:nvSpPr>
      <xdr:spPr>
        <a:xfrm>
          <a:off x="15430500" y="97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76398</xdr:rowOff>
    </xdr:from>
    <xdr:ext cx="534377" cy="259045"/>
    <xdr:sp macro="" textlink="">
      <xdr:nvSpPr>
        <xdr:cNvPr id="595" name="テキスト ボックス 594"/>
        <xdr:cNvSpPr txBox="1"/>
      </xdr:nvSpPr>
      <xdr:spPr>
        <a:xfrm>
          <a:off x="15214111" y="984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161700</xdr:rowOff>
    </xdr:from>
    <xdr:to>
      <xdr:col>76</xdr:col>
      <xdr:colOff>165100</xdr:colOff>
      <xdr:row>57</xdr:row>
      <xdr:rowOff>91850</xdr:rowOff>
    </xdr:to>
    <xdr:sp macro="" textlink="">
      <xdr:nvSpPr>
        <xdr:cNvPr id="596" name="楕円 595"/>
        <xdr:cNvSpPr/>
      </xdr:nvSpPr>
      <xdr:spPr>
        <a:xfrm>
          <a:off x="14541500" y="976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82977</xdr:rowOff>
    </xdr:from>
    <xdr:ext cx="534377" cy="259045"/>
    <xdr:sp macro="" textlink="">
      <xdr:nvSpPr>
        <xdr:cNvPr id="597" name="テキスト ボックス 596"/>
        <xdr:cNvSpPr txBox="1"/>
      </xdr:nvSpPr>
      <xdr:spPr>
        <a:xfrm>
          <a:off x="14325111" y="985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163950</xdr:rowOff>
    </xdr:from>
    <xdr:to>
      <xdr:col>72</xdr:col>
      <xdr:colOff>38100</xdr:colOff>
      <xdr:row>57</xdr:row>
      <xdr:rowOff>94100</xdr:rowOff>
    </xdr:to>
    <xdr:sp macro="" textlink="">
      <xdr:nvSpPr>
        <xdr:cNvPr id="598" name="楕円 597"/>
        <xdr:cNvSpPr/>
      </xdr:nvSpPr>
      <xdr:spPr>
        <a:xfrm>
          <a:off x="13652500" y="97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85227</xdr:rowOff>
    </xdr:from>
    <xdr:ext cx="534377" cy="259045"/>
    <xdr:sp macro="" textlink="">
      <xdr:nvSpPr>
        <xdr:cNvPr id="599" name="テキスト ボックス 598"/>
        <xdr:cNvSpPr txBox="1"/>
      </xdr:nvSpPr>
      <xdr:spPr>
        <a:xfrm>
          <a:off x="13436111" y="985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29066</xdr:rowOff>
    </xdr:from>
    <xdr:to>
      <xdr:col>67</xdr:col>
      <xdr:colOff>101600</xdr:colOff>
      <xdr:row>55</xdr:row>
      <xdr:rowOff>130666</xdr:rowOff>
    </xdr:to>
    <xdr:sp macro="" textlink="">
      <xdr:nvSpPr>
        <xdr:cNvPr id="600" name="楕円 599"/>
        <xdr:cNvSpPr/>
      </xdr:nvSpPr>
      <xdr:spPr>
        <a:xfrm>
          <a:off x="12763500" y="945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147193</xdr:rowOff>
    </xdr:from>
    <xdr:ext cx="599010" cy="259045"/>
    <xdr:sp macro="" textlink="">
      <xdr:nvSpPr>
        <xdr:cNvPr id="601" name="テキスト ボックス 600"/>
        <xdr:cNvSpPr txBox="1"/>
      </xdr:nvSpPr>
      <xdr:spPr>
        <a:xfrm>
          <a:off x="12514795" y="923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170555</xdr:rowOff>
    </xdr:from>
    <xdr:to>
      <xdr:col>85</xdr:col>
      <xdr:colOff>127000</xdr:colOff>
      <xdr:row>78</xdr:row>
      <xdr:rowOff>8964</xdr:rowOff>
    </xdr:to>
    <xdr:cxnSp macro="">
      <xdr:nvCxnSpPr>
        <xdr:cNvPr id="626" name="直線コネクタ 625"/>
        <xdr:cNvCxnSpPr/>
      </xdr:nvCxnSpPr>
      <xdr:spPr>
        <a:xfrm flipV="1">
          <a:off x="15481300" y="13372205"/>
          <a:ext cx="838200" cy="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8964</xdr:rowOff>
    </xdr:from>
    <xdr:to>
      <xdr:col>81</xdr:col>
      <xdr:colOff>50800</xdr:colOff>
      <xdr:row>78</xdr:row>
      <xdr:rowOff>10302</xdr:rowOff>
    </xdr:to>
    <xdr:cxnSp macro="">
      <xdr:nvCxnSpPr>
        <xdr:cNvPr id="629" name="直線コネクタ 628"/>
        <xdr:cNvCxnSpPr/>
      </xdr:nvCxnSpPr>
      <xdr:spPr>
        <a:xfrm flipV="1">
          <a:off x="14592300" y="13382064"/>
          <a:ext cx="8890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31" name="テキスト ボックス 630"/>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10302</xdr:rowOff>
    </xdr:from>
    <xdr:to>
      <xdr:col>76</xdr:col>
      <xdr:colOff>114300</xdr:colOff>
      <xdr:row>78</xdr:row>
      <xdr:rowOff>10902</xdr:rowOff>
    </xdr:to>
    <xdr:cxnSp macro="">
      <xdr:nvCxnSpPr>
        <xdr:cNvPr id="632" name="直線コネクタ 631"/>
        <xdr:cNvCxnSpPr/>
      </xdr:nvCxnSpPr>
      <xdr:spPr>
        <a:xfrm flipV="1">
          <a:off x="13703300" y="13383402"/>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10902</xdr:rowOff>
    </xdr:from>
    <xdr:to>
      <xdr:col>71</xdr:col>
      <xdr:colOff>177800</xdr:colOff>
      <xdr:row>78</xdr:row>
      <xdr:rowOff>12929</xdr:rowOff>
    </xdr:to>
    <xdr:cxnSp macro="">
      <xdr:nvCxnSpPr>
        <xdr:cNvPr id="635" name="直線コネクタ 634"/>
        <xdr:cNvCxnSpPr/>
      </xdr:nvCxnSpPr>
      <xdr:spPr>
        <a:xfrm flipV="1">
          <a:off x="12814300" y="13384002"/>
          <a:ext cx="889000"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58017</xdr:rowOff>
    </xdr:from>
    <xdr:ext cx="469744" cy="259045"/>
    <xdr:sp macro="" textlink="">
      <xdr:nvSpPr>
        <xdr:cNvPr id="637" name="テキスト ボックス 636"/>
        <xdr:cNvSpPr txBox="1"/>
      </xdr:nvSpPr>
      <xdr:spPr>
        <a:xfrm>
          <a:off x="13468428" y="1343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38" name="フローチャート: 判断 637"/>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39" name="テキスト ボックス 638"/>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119755</xdr:rowOff>
    </xdr:from>
    <xdr:to>
      <xdr:col>85</xdr:col>
      <xdr:colOff>177800</xdr:colOff>
      <xdr:row>78</xdr:row>
      <xdr:rowOff>49905</xdr:rowOff>
    </xdr:to>
    <xdr:sp macro="" textlink="">
      <xdr:nvSpPr>
        <xdr:cNvPr id="645" name="楕円 644"/>
        <xdr:cNvSpPr/>
      </xdr:nvSpPr>
      <xdr:spPr>
        <a:xfrm>
          <a:off x="16268700" y="133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97662</xdr:rowOff>
    </xdr:from>
    <xdr:ext cx="469744" cy="259045"/>
    <xdr:sp macro="" textlink="">
      <xdr:nvSpPr>
        <xdr:cNvPr id="646" name="災害復旧費該当値テキスト"/>
        <xdr:cNvSpPr txBox="1"/>
      </xdr:nvSpPr>
      <xdr:spPr>
        <a:xfrm>
          <a:off x="16370300" y="1329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129614</xdr:rowOff>
    </xdr:from>
    <xdr:to>
      <xdr:col>81</xdr:col>
      <xdr:colOff>101600</xdr:colOff>
      <xdr:row>78</xdr:row>
      <xdr:rowOff>59764</xdr:rowOff>
    </xdr:to>
    <xdr:sp macro="" textlink="">
      <xdr:nvSpPr>
        <xdr:cNvPr id="647" name="楕円 646"/>
        <xdr:cNvSpPr/>
      </xdr:nvSpPr>
      <xdr:spPr>
        <a:xfrm>
          <a:off x="15430500" y="133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76291</xdr:rowOff>
    </xdr:from>
    <xdr:ext cx="469744" cy="259045"/>
    <xdr:sp macro="" textlink="">
      <xdr:nvSpPr>
        <xdr:cNvPr id="648" name="テキスト ボックス 647"/>
        <xdr:cNvSpPr txBox="1"/>
      </xdr:nvSpPr>
      <xdr:spPr>
        <a:xfrm>
          <a:off x="15246428" y="1310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130952</xdr:rowOff>
    </xdr:from>
    <xdr:to>
      <xdr:col>76</xdr:col>
      <xdr:colOff>165100</xdr:colOff>
      <xdr:row>78</xdr:row>
      <xdr:rowOff>61102</xdr:rowOff>
    </xdr:to>
    <xdr:sp macro="" textlink="">
      <xdr:nvSpPr>
        <xdr:cNvPr id="649" name="楕円 648"/>
        <xdr:cNvSpPr/>
      </xdr:nvSpPr>
      <xdr:spPr>
        <a:xfrm>
          <a:off x="14541500" y="133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52229</xdr:rowOff>
    </xdr:from>
    <xdr:ext cx="469744" cy="259045"/>
    <xdr:sp macro="" textlink="">
      <xdr:nvSpPr>
        <xdr:cNvPr id="650" name="テキスト ボックス 649"/>
        <xdr:cNvSpPr txBox="1"/>
      </xdr:nvSpPr>
      <xdr:spPr>
        <a:xfrm>
          <a:off x="14357428" y="1342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131552</xdr:rowOff>
    </xdr:from>
    <xdr:to>
      <xdr:col>72</xdr:col>
      <xdr:colOff>38100</xdr:colOff>
      <xdr:row>78</xdr:row>
      <xdr:rowOff>61702</xdr:rowOff>
    </xdr:to>
    <xdr:sp macro="" textlink="">
      <xdr:nvSpPr>
        <xdr:cNvPr id="651" name="楕円 650"/>
        <xdr:cNvSpPr/>
      </xdr:nvSpPr>
      <xdr:spPr>
        <a:xfrm>
          <a:off x="13652500" y="133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78229</xdr:rowOff>
    </xdr:from>
    <xdr:ext cx="469744" cy="259045"/>
    <xdr:sp macro="" textlink="">
      <xdr:nvSpPr>
        <xdr:cNvPr id="652" name="テキスト ボックス 651"/>
        <xdr:cNvSpPr txBox="1"/>
      </xdr:nvSpPr>
      <xdr:spPr>
        <a:xfrm>
          <a:off x="13468428" y="131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133579</xdr:rowOff>
    </xdr:from>
    <xdr:to>
      <xdr:col>67</xdr:col>
      <xdr:colOff>101600</xdr:colOff>
      <xdr:row>78</xdr:row>
      <xdr:rowOff>63729</xdr:rowOff>
    </xdr:to>
    <xdr:sp macro="" textlink="">
      <xdr:nvSpPr>
        <xdr:cNvPr id="653" name="楕円 652"/>
        <xdr:cNvSpPr/>
      </xdr:nvSpPr>
      <xdr:spPr>
        <a:xfrm>
          <a:off x="12763500" y="133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54856</xdr:rowOff>
    </xdr:from>
    <xdr:ext cx="469744" cy="259045"/>
    <xdr:sp macro="" textlink="">
      <xdr:nvSpPr>
        <xdr:cNvPr id="654" name="テキスト ボックス 653"/>
        <xdr:cNvSpPr txBox="1"/>
      </xdr:nvSpPr>
      <xdr:spPr>
        <a:xfrm>
          <a:off x="12579428" y="134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98513</xdr:rowOff>
    </xdr:from>
    <xdr:to>
      <xdr:col>85</xdr:col>
      <xdr:colOff>127000</xdr:colOff>
      <xdr:row>96</xdr:row>
      <xdr:rowOff>142367</xdr:rowOff>
    </xdr:to>
    <xdr:cxnSp macro="">
      <xdr:nvCxnSpPr>
        <xdr:cNvPr id="683" name="直線コネクタ 682"/>
        <xdr:cNvCxnSpPr/>
      </xdr:nvCxnSpPr>
      <xdr:spPr>
        <a:xfrm flipV="1">
          <a:off x="15481300" y="16557713"/>
          <a:ext cx="838200" cy="4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4" name="公債費平均値テキスト"/>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136759</xdr:rowOff>
    </xdr:from>
    <xdr:to>
      <xdr:col>81</xdr:col>
      <xdr:colOff>50800</xdr:colOff>
      <xdr:row>96</xdr:row>
      <xdr:rowOff>142367</xdr:rowOff>
    </xdr:to>
    <xdr:cxnSp macro="">
      <xdr:nvCxnSpPr>
        <xdr:cNvPr id="686" name="直線コネクタ 685"/>
        <xdr:cNvCxnSpPr/>
      </xdr:nvCxnSpPr>
      <xdr:spPr>
        <a:xfrm>
          <a:off x="14592300" y="16595959"/>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136759</xdr:rowOff>
    </xdr:from>
    <xdr:to>
      <xdr:col>76</xdr:col>
      <xdr:colOff>114300</xdr:colOff>
      <xdr:row>96</xdr:row>
      <xdr:rowOff>157111</xdr:rowOff>
    </xdr:to>
    <xdr:cxnSp macro="">
      <xdr:nvCxnSpPr>
        <xdr:cNvPr id="689" name="直線コネクタ 688"/>
        <xdr:cNvCxnSpPr/>
      </xdr:nvCxnSpPr>
      <xdr:spPr>
        <a:xfrm flipV="1">
          <a:off x="13703300" y="16595959"/>
          <a:ext cx="889000" cy="2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91" name="テキスト ボックス 690"/>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153477</xdr:rowOff>
    </xdr:from>
    <xdr:to>
      <xdr:col>71</xdr:col>
      <xdr:colOff>177800</xdr:colOff>
      <xdr:row>96</xdr:row>
      <xdr:rowOff>157111</xdr:rowOff>
    </xdr:to>
    <xdr:cxnSp macro="">
      <xdr:nvCxnSpPr>
        <xdr:cNvPr id="692" name="直線コネクタ 691"/>
        <xdr:cNvCxnSpPr/>
      </xdr:nvCxnSpPr>
      <xdr:spPr>
        <a:xfrm>
          <a:off x="12814300" y="16612677"/>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91156</xdr:rowOff>
    </xdr:from>
    <xdr:to>
      <xdr:col>67</xdr:col>
      <xdr:colOff>101600</xdr:colOff>
      <xdr:row>97</xdr:row>
      <xdr:rowOff>21306</xdr:rowOff>
    </xdr:to>
    <xdr:sp macro="" textlink="">
      <xdr:nvSpPr>
        <xdr:cNvPr id="695" name="フローチャート: 判断 694"/>
        <xdr:cNvSpPr/>
      </xdr:nvSpPr>
      <xdr:spPr>
        <a:xfrm>
          <a:off x="12763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37833</xdr:rowOff>
    </xdr:from>
    <xdr:ext cx="534377" cy="259045"/>
    <xdr:sp macro="" textlink="">
      <xdr:nvSpPr>
        <xdr:cNvPr id="696" name="テキスト ボックス 695"/>
        <xdr:cNvSpPr txBox="1"/>
      </xdr:nvSpPr>
      <xdr:spPr>
        <a:xfrm>
          <a:off x="12547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47713</xdr:rowOff>
    </xdr:from>
    <xdr:to>
      <xdr:col>85</xdr:col>
      <xdr:colOff>177800</xdr:colOff>
      <xdr:row>96</xdr:row>
      <xdr:rowOff>149313</xdr:rowOff>
    </xdr:to>
    <xdr:sp macro="" textlink="">
      <xdr:nvSpPr>
        <xdr:cNvPr id="702" name="楕円 701"/>
        <xdr:cNvSpPr/>
      </xdr:nvSpPr>
      <xdr:spPr>
        <a:xfrm>
          <a:off x="16268700" y="1650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70590</xdr:rowOff>
    </xdr:from>
    <xdr:ext cx="534377" cy="259045"/>
    <xdr:sp macro="" textlink="">
      <xdr:nvSpPr>
        <xdr:cNvPr id="703" name="公債費該当値テキスト"/>
        <xdr:cNvSpPr txBox="1"/>
      </xdr:nvSpPr>
      <xdr:spPr>
        <a:xfrm>
          <a:off x="16370300" y="1635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91567</xdr:rowOff>
    </xdr:from>
    <xdr:to>
      <xdr:col>81</xdr:col>
      <xdr:colOff>101600</xdr:colOff>
      <xdr:row>97</xdr:row>
      <xdr:rowOff>21717</xdr:rowOff>
    </xdr:to>
    <xdr:sp macro="" textlink="">
      <xdr:nvSpPr>
        <xdr:cNvPr id="704" name="楕円 703"/>
        <xdr:cNvSpPr/>
      </xdr:nvSpPr>
      <xdr:spPr>
        <a:xfrm>
          <a:off x="15430500" y="1655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38244</xdr:rowOff>
    </xdr:from>
    <xdr:ext cx="534377" cy="259045"/>
    <xdr:sp macro="" textlink="">
      <xdr:nvSpPr>
        <xdr:cNvPr id="705" name="テキスト ボックス 704"/>
        <xdr:cNvSpPr txBox="1"/>
      </xdr:nvSpPr>
      <xdr:spPr>
        <a:xfrm>
          <a:off x="15214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85959</xdr:rowOff>
    </xdr:from>
    <xdr:to>
      <xdr:col>76</xdr:col>
      <xdr:colOff>165100</xdr:colOff>
      <xdr:row>97</xdr:row>
      <xdr:rowOff>16109</xdr:rowOff>
    </xdr:to>
    <xdr:sp macro="" textlink="">
      <xdr:nvSpPr>
        <xdr:cNvPr id="706" name="楕円 705"/>
        <xdr:cNvSpPr/>
      </xdr:nvSpPr>
      <xdr:spPr>
        <a:xfrm>
          <a:off x="14541500" y="165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32636</xdr:rowOff>
    </xdr:from>
    <xdr:ext cx="534377" cy="259045"/>
    <xdr:sp macro="" textlink="">
      <xdr:nvSpPr>
        <xdr:cNvPr id="707" name="テキスト ボックス 706"/>
        <xdr:cNvSpPr txBox="1"/>
      </xdr:nvSpPr>
      <xdr:spPr>
        <a:xfrm>
          <a:off x="14325111" y="1632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106311</xdr:rowOff>
    </xdr:from>
    <xdr:to>
      <xdr:col>72</xdr:col>
      <xdr:colOff>38100</xdr:colOff>
      <xdr:row>97</xdr:row>
      <xdr:rowOff>36461</xdr:rowOff>
    </xdr:to>
    <xdr:sp macro="" textlink="">
      <xdr:nvSpPr>
        <xdr:cNvPr id="708" name="楕円 707"/>
        <xdr:cNvSpPr/>
      </xdr:nvSpPr>
      <xdr:spPr>
        <a:xfrm>
          <a:off x="13652500" y="1656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27588</xdr:rowOff>
    </xdr:from>
    <xdr:ext cx="534377" cy="259045"/>
    <xdr:sp macro="" textlink="">
      <xdr:nvSpPr>
        <xdr:cNvPr id="709" name="テキスト ボックス 708"/>
        <xdr:cNvSpPr txBox="1"/>
      </xdr:nvSpPr>
      <xdr:spPr>
        <a:xfrm>
          <a:off x="13436111" y="1665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102677</xdr:rowOff>
    </xdr:from>
    <xdr:to>
      <xdr:col>67</xdr:col>
      <xdr:colOff>101600</xdr:colOff>
      <xdr:row>97</xdr:row>
      <xdr:rowOff>32827</xdr:rowOff>
    </xdr:to>
    <xdr:sp macro="" textlink="">
      <xdr:nvSpPr>
        <xdr:cNvPr id="710" name="楕円 709"/>
        <xdr:cNvSpPr/>
      </xdr:nvSpPr>
      <xdr:spPr>
        <a:xfrm>
          <a:off x="12763500" y="1656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23954</xdr:rowOff>
    </xdr:from>
    <xdr:ext cx="534377" cy="259045"/>
    <xdr:sp macro="" textlink="">
      <xdr:nvSpPr>
        <xdr:cNvPr id="711" name="テキスト ボックス 710"/>
        <xdr:cNvSpPr txBox="1"/>
      </xdr:nvSpPr>
      <xdr:spPr>
        <a:xfrm>
          <a:off x="12547111" y="1665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96838</xdr:rowOff>
    </xdr:from>
    <xdr:to>
      <xdr:col>107</xdr:col>
      <xdr:colOff>50800</xdr:colOff>
      <xdr:row>38</xdr:row>
      <xdr:rowOff>25400</xdr:rowOff>
    </xdr:to>
    <xdr:cxnSp macro="">
      <xdr:nvCxnSpPr>
        <xdr:cNvPr id="742" name="直線コネクタ 741"/>
        <xdr:cNvCxnSpPr/>
      </xdr:nvCxnSpPr>
      <xdr:spPr>
        <a:xfrm>
          <a:off x="19545300" y="6269038"/>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96838</xdr:rowOff>
    </xdr:from>
    <xdr:to>
      <xdr:col>102</xdr:col>
      <xdr:colOff>114300</xdr:colOff>
      <xdr:row>38</xdr:row>
      <xdr:rowOff>25400</xdr:rowOff>
    </xdr:to>
    <xdr:cxnSp macro="">
      <xdr:nvCxnSpPr>
        <xdr:cNvPr id="745" name="直線コネクタ 744"/>
        <xdr:cNvCxnSpPr/>
      </xdr:nvCxnSpPr>
      <xdr:spPr>
        <a:xfrm flipV="1">
          <a:off x="18656300" y="6269038"/>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142193</xdr:rowOff>
    </xdr:from>
    <xdr:ext cx="378565" cy="259045"/>
    <xdr:sp macro="" textlink="">
      <xdr:nvSpPr>
        <xdr:cNvPr id="747" name="テキスト ボックス 746"/>
        <xdr:cNvSpPr txBox="1"/>
      </xdr:nvSpPr>
      <xdr:spPr>
        <a:xfrm>
          <a:off x="19356017" y="6314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21463</xdr:rowOff>
    </xdr:from>
    <xdr:to>
      <xdr:col>98</xdr:col>
      <xdr:colOff>38100</xdr:colOff>
      <xdr:row>37</xdr:row>
      <xdr:rowOff>123063</xdr:rowOff>
    </xdr:to>
    <xdr:sp macro="" textlink="">
      <xdr:nvSpPr>
        <xdr:cNvPr id="748" name="フローチャート: 判断 747"/>
        <xdr:cNvSpPr/>
      </xdr:nvSpPr>
      <xdr:spPr>
        <a:xfrm>
          <a:off x="18605500" y="636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139590</xdr:rowOff>
    </xdr:from>
    <xdr:ext cx="378565" cy="259045"/>
    <xdr:sp macro="" textlink="">
      <xdr:nvSpPr>
        <xdr:cNvPr id="749" name="テキスト ボックス 748"/>
        <xdr:cNvSpPr txBox="1"/>
      </xdr:nvSpPr>
      <xdr:spPr>
        <a:xfrm>
          <a:off x="18467017" y="614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46038</xdr:rowOff>
    </xdr:from>
    <xdr:to>
      <xdr:col>102</xdr:col>
      <xdr:colOff>165100</xdr:colOff>
      <xdr:row>36</xdr:row>
      <xdr:rowOff>147638</xdr:rowOff>
    </xdr:to>
    <xdr:sp macro="" textlink="">
      <xdr:nvSpPr>
        <xdr:cNvPr id="761" name="楕円 760"/>
        <xdr:cNvSpPr/>
      </xdr:nvSpPr>
      <xdr:spPr>
        <a:xfrm>
          <a:off x="19494500" y="6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164165</xdr:rowOff>
    </xdr:from>
    <xdr:ext cx="378565" cy="259045"/>
    <xdr:sp macro="" textlink="">
      <xdr:nvSpPr>
        <xdr:cNvPr id="762" name="テキスト ボックス 761"/>
        <xdr:cNvSpPr txBox="1"/>
      </xdr:nvSpPr>
      <xdr:spPr>
        <a:xfrm>
          <a:off x="19356017" y="5993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住民１人あたりコストが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82,114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円となっており、大きく増加している。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小豆島中央病院企業団の経営状況に応じて負担金等が増加していることが主な原因である。小豆圏域における唯一の公立病院として、独立採算による効率的かつ効果的な経営のため、経営状況を改善していく必要がある。また、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年度より香川県及び県内</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町の水道事業が統合され、香川県広域水道企業団が設立されたことに伴い、土庄町水道事業会計が廃止され、一般会計において派遣職員に係る人件費を負担することとなったが、この負担した人件費につい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当企業団より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負担金として収入するため、実質的には負担は増加しない。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財政調整基金については、中期的な見通しの下に、決算剰余金を中心に積み立てるとともに、最低水準の取崩しに努めている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。近年、増加している大型事業に係る公債費の増加及び小豆島中央病院企業団への負担金の増加等により財政調整基金から一般会計への繰入金が増加している。今後も、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庁舎</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建設事業や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等の大型事業に取り組むため、財政調整基金残高は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さらに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減少する見込みである。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宅地造成事業特別会計は、基準地価の変動により平成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年度に黒字化したものの、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年度に再度赤字化した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今後は、不動産鑑定を実施し、時価を把握するなど具体的な売却価格の見直しを行う予定である。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年度より、香川県広域水道企業団が設立されたことにより、土庄町水道事業会計が廃止となっている。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8936284</v>
      </c>
      <c r="BO4" s="392"/>
      <c r="BP4" s="392"/>
      <c r="BQ4" s="392"/>
      <c r="BR4" s="392"/>
      <c r="BS4" s="392"/>
      <c r="BT4" s="392"/>
      <c r="BU4" s="393"/>
      <c r="BV4" s="391">
        <v>8221895</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10.9</v>
      </c>
      <c r="CU4" s="398"/>
      <c r="CV4" s="398"/>
      <c r="CW4" s="398"/>
      <c r="CX4" s="398"/>
      <c r="CY4" s="398"/>
      <c r="CZ4" s="398"/>
      <c r="DA4" s="399"/>
      <c r="DB4" s="397">
        <v>10.1</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8245911</v>
      </c>
      <c r="BO5" s="429"/>
      <c r="BP5" s="429"/>
      <c r="BQ5" s="429"/>
      <c r="BR5" s="429"/>
      <c r="BS5" s="429"/>
      <c r="BT5" s="429"/>
      <c r="BU5" s="430"/>
      <c r="BV5" s="428">
        <v>7636967</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90.5</v>
      </c>
      <c r="CU5" s="426"/>
      <c r="CV5" s="426"/>
      <c r="CW5" s="426"/>
      <c r="CX5" s="426"/>
      <c r="CY5" s="426"/>
      <c r="CZ5" s="426"/>
      <c r="DA5" s="427"/>
      <c r="DB5" s="425">
        <v>90</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690373</v>
      </c>
      <c r="BO6" s="429"/>
      <c r="BP6" s="429"/>
      <c r="BQ6" s="429"/>
      <c r="BR6" s="429"/>
      <c r="BS6" s="429"/>
      <c r="BT6" s="429"/>
      <c r="BU6" s="430"/>
      <c r="BV6" s="428">
        <v>584928</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95</v>
      </c>
      <c r="CU6" s="466"/>
      <c r="CV6" s="466"/>
      <c r="CW6" s="466"/>
      <c r="CX6" s="466"/>
      <c r="CY6" s="466"/>
      <c r="CZ6" s="466"/>
      <c r="DA6" s="467"/>
      <c r="DB6" s="465">
        <v>94.5</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173559</v>
      </c>
      <c r="BO7" s="429"/>
      <c r="BP7" s="429"/>
      <c r="BQ7" s="429"/>
      <c r="BR7" s="429"/>
      <c r="BS7" s="429"/>
      <c r="BT7" s="429"/>
      <c r="BU7" s="430"/>
      <c r="BV7" s="428">
        <v>112934</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4744149</v>
      </c>
      <c r="CU7" s="429"/>
      <c r="CV7" s="429"/>
      <c r="CW7" s="429"/>
      <c r="CX7" s="429"/>
      <c r="CY7" s="429"/>
      <c r="CZ7" s="429"/>
      <c r="DA7" s="430"/>
      <c r="DB7" s="428">
        <v>4658384</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102</v>
      </c>
      <c r="AV8" s="461"/>
      <c r="AW8" s="461"/>
      <c r="AX8" s="461"/>
      <c r="AY8" s="462" t="s">
        <v>109</v>
      </c>
      <c r="AZ8" s="463"/>
      <c r="BA8" s="463"/>
      <c r="BB8" s="463"/>
      <c r="BC8" s="463"/>
      <c r="BD8" s="463"/>
      <c r="BE8" s="463"/>
      <c r="BF8" s="463"/>
      <c r="BG8" s="463"/>
      <c r="BH8" s="463"/>
      <c r="BI8" s="463"/>
      <c r="BJ8" s="463"/>
      <c r="BK8" s="463"/>
      <c r="BL8" s="463"/>
      <c r="BM8" s="464"/>
      <c r="BN8" s="428">
        <v>516814</v>
      </c>
      <c r="BO8" s="429"/>
      <c r="BP8" s="429"/>
      <c r="BQ8" s="429"/>
      <c r="BR8" s="429"/>
      <c r="BS8" s="429"/>
      <c r="BT8" s="429"/>
      <c r="BU8" s="430"/>
      <c r="BV8" s="428">
        <v>471994</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0.37</v>
      </c>
      <c r="CU8" s="469"/>
      <c r="CV8" s="469"/>
      <c r="CW8" s="469"/>
      <c r="CX8" s="469"/>
      <c r="CY8" s="469"/>
      <c r="CZ8" s="469"/>
      <c r="DA8" s="470"/>
      <c r="DB8" s="468">
        <v>0.36</v>
      </c>
      <c r="DC8" s="469"/>
      <c r="DD8" s="469"/>
      <c r="DE8" s="469"/>
      <c r="DF8" s="469"/>
      <c r="DG8" s="469"/>
      <c r="DH8" s="469"/>
      <c r="DI8" s="470"/>
      <c r="DJ8" s="185"/>
      <c r="DK8" s="185"/>
      <c r="DL8" s="185"/>
      <c r="DM8" s="185"/>
      <c r="DN8" s="185"/>
      <c r="DO8" s="185"/>
    </row>
    <row r="9" spans="1:119" ht="18.75" customHeight="1" thickBot="1">
      <c r="A9" s="186"/>
      <c r="B9" s="422" t="s">
        <v>111</v>
      </c>
      <c r="C9" s="423"/>
      <c r="D9" s="423"/>
      <c r="E9" s="423"/>
      <c r="F9" s="423"/>
      <c r="G9" s="423"/>
      <c r="H9" s="423"/>
      <c r="I9" s="423"/>
      <c r="J9" s="423"/>
      <c r="K9" s="471"/>
      <c r="L9" s="472" t="s">
        <v>112</v>
      </c>
      <c r="M9" s="473"/>
      <c r="N9" s="473"/>
      <c r="O9" s="473"/>
      <c r="P9" s="473"/>
      <c r="Q9" s="474"/>
      <c r="R9" s="475">
        <v>14002</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44820</v>
      </c>
      <c r="BO9" s="429"/>
      <c r="BP9" s="429"/>
      <c r="BQ9" s="429"/>
      <c r="BR9" s="429"/>
      <c r="BS9" s="429"/>
      <c r="BT9" s="429"/>
      <c r="BU9" s="430"/>
      <c r="BV9" s="428">
        <v>38162</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14.1</v>
      </c>
      <c r="CU9" s="426"/>
      <c r="CV9" s="426"/>
      <c r="CW9" s="426"/>
      <c r="CX9" s="426"/>
      <c r="CY9" s="426"/>
      <c r="CZ9" s="426"/>
      <c r="DA9" s="427"/>
      <c r="DB9" s="425">
        <v>13.5</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118</v>
      </c>
      <c r="M10" s="458"/>
      <c r="N10" s="458"/>
      <c r="O10" s="458"/>
      <c r="P10" s="458"/>
      <c r="Q10" s="459"/>
      <c r="R10" s="479">
        <v>15123</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3042</v>
      </c>
      <c r="BO10" s="429"/>
      <c r="BP10" s="429"/>
      <c r="BQ10" s="429"/>
      <c r="BR10" s="429"/>
      <c r="BS10" s="429"/>
      <c r="BT10" s="429"/>
      <c r="BU10" s="430"/>
      <c r="BV10" s="428">
        <v>3157</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102</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c r="A12" s="186"/>
      <c r="B12" s="488" t="s">
        <v>130</v>
      </c>
      <c r="C12" s="489"/>
      <c r="D12" s="489"/>
      <c r="E12" s="489"/>
      <c r="F12" s="489"/>
      <c r="G12" s="489"/>
      <c r="H12" s="489"/>
      <c r="I12" s="489"/>
      <c r="J12" s="489"/>
      <c r="K12" s="490"/>
      <c r="L12" s="497" t="s">
        <v>131</v>
      </c>
      <c r="M12" s="498"/>
      <c r="N12" s="498"/>
      <c r="O12" s="498"/>
      <c r="P12" s="498"/>
      <c r="Q12" s="499"/>
      <c r="R12" s="500">
        <v>13964</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400000</v>
      </c>
      <c r="BO12" s="429"/>
      <c r="BP12" s="429"/>
      <c r="BQ12" s="429"/>
      <c r="BR12" s="429"/>
      <c r="BS12" s="429"/>
      <c r="BT12" s="429"/>
      <c r="BU12" s="430"/>
      <c r="BV12" s="428">
        <v>221000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129</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139</v>
      </c>
      <c r="N13" s="517"/>
      <c r="O13" s="517"/>
      <c r="P13" s="517"/>
      <c r="Q13" s="518"/>
      <c r="R13" s="509">
        <v>13871</v>
      </c>
      <c r="S13" s="510"/>
      <c r="T13" s="510"/>
      <c r="U13" s="510"/>
      <c r="V13" s="511"/>
      <c r="W13" s="444" t="s">
        <v>140</v>
      </c>
      <c r="X13" s="445"/>
      <c r="Y13" s="445"/>
      <c r="Z13" s="445"/>
      <c r="AA13" s="445"/>
      <c r="AB13" s="435"/>
      <c r="AC13" s="479">
        <v>468</v>
      </c>
      <c r="AD13" s="480"/>
      <c r="AE13" s="480"/>
      <c r="AF13" s="480"/>
      <c r="AG13" s="519"/>
      <c r="AH13" s="479">
        <v>502</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-352138</v>
      </c>
      <c r="BO13" s="429"/>
      <c r="BP13" s="429"/>
      <c r="BQ13" s="429"/>
      <c r="BR13" s="429"/>
      <c r="BS13" s="429"/>
      <c r="BT13" s="429"/>
      <c r="BU13" s="430"/>
      <c r="BV13" s="428">
        <v>-179681</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7.1</v>
      </c>
      <c r="CU13" s="426"/>
      <c r="CV13" s="426"/>
      <c r="CW13" s="426"/>
      <c r="CX13" s="426"/>
      <c r="CY13" s="426"/>
      <c r="CZ13" s="426"/>
      <c r="DA13" s="427"/>
      <c r="DB13" s="425">
        <v>6.4</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145</v>
      </c>
      <c r="M14" s="507"/>
      <c r="N14" s="507"/>
      <c r="O14" s="507"/>
      <c r="P14" s="507"/>
      <c r="Q14" s="508"/>
      <c r="R14" s="509">
        <v>14213</v>
      </c>
      <c r="S14" s="510"/>
      <c r="T14" s="510"/>
      <c r="U14" s="510"/>
      <c r="V14" s="511"/>
      <c r="W14" s="418"/>
      <c r="X14" s="419"/>
      <c r="Y14" s="419"/>
      <c r="Z14" s="419"/>
      <c r="AA14" s="419"/>
      <c r="AB14" s="408"/>
      <c r="AC14" s="512">
        <v>7</v>
      </c>
      <c r="AD14" s="513"/>
      <c r="AE14" s="513"/>
      <c r="AF14" s="513"/>
      <c r="AG14" s="514"/>
      <c r="AH14" s="512">
        <v>7.1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30</v>
      </c>
      <c r="CU14" s="524"/>
      <c r="CV14" s="524"/>
      <c r="CW14" s="524"/>
      <c r="CX14" s="524"/>
      <c r="CY14" s="524"/>
      <c r="CZ14" s="524"/>
      <c r="DA14" s="525"/>
      <c r="DB14" s="523">
        <v>24.9</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147</v>
      </c>
      <c r="N15" s="517"/>
      <c r="O15" s="517"/>
      <c r="P15" s="517"/>
      <c r="Q15" s="518"/>
      <c r="R15" s="509">
        <v>14131</v>
      </c>
      <c r="S15" s="510"/>
      <c r="T15" s="510"/>
      <c r="U15" s="510"/>
      <c r="V15" s="511"/>
      <c r="W15" s="444" t="s">
        <v>148</v>
      </c>
      <c r="X15" s="445"/>
      <c r="Y15" s="445"/>
      <c r="Z15" s="445"/>
      <c r="AA15" s="445"/>
      <c r="AB15" s="435"/>
      <c r="AC15" s="479">
        <v>1746</v>
      </c>
      <c r="AD15" s="480"/>
      <c r="AE15" s="480"/>
      <c r="AF15" s="480"/>
      <c r="AG15" s="519"/>
      <c r="AH15" s="479">
        <v>1926</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1505195</v>
      </c>
      <c r="BO15" s="392"/>
      <c r="BP15" s="392"/>
      <c r="BQ15" s="392"/>
      <c r="BR15" s="392"/>
      <c r="BS15" s="392"/>
      <c r="BT15" s="392"/>
      <c r="BU15" s="393"/>
      <c r="BV15" s="391">
        <v>1479378</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26</v>
      </c>
      <c r="AD16" s="513"/>
      <c r="AE16" s="513"/>
      <c r="AF16" s="513"/>
      <c r="AG16" s="514"/>
      <c r="AH16" s="512">
        <v>27.1</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4101360</v>
      </c>
      <c r="BO16" s="429"/>
      <c r="BP16" s="429"/>
      <c r="BQ16" s="429"/>
      <c r="BR16" s="429"/>
      <c r="BS16" s="429"/>
      <c r="BT16" s="429"/>
      <c r="BU16" s="430"/>
      <c r="BV16" s="428">
        <v>4035828</v>
      </c>
      <c r="BW16" s="429"/>
      <c r="BX16" s="429"/>
      <c r="BY16" s="429"/>
      <c r="BZ16" s="429"/>
      <c r="CA16" s="429"/>
      <c r="CB16" s="429"/>
      <c r="CC16" s="430"/>
      <c r="CD16" s="200"/>
      <c r="CE16" s="535" t="s">
        <v>154</v>
      </c>
      <c r="CF16" s="535"/>
      <c r="CG16" s="535"/>
      <c r="CH16" s="535"/>
      <c r="CI16" s="535"/>
      <c r="CJ16" s="535"/>
      <c r="CK16" s="535"/>
      <c r="CL16" s="535"/>
      <c r="CM16" s="535"/>
      <c r="CN16" s="535"/>
      <c r="CO16" s="535"/>
      <c r="CP16" s="535"/>
      <c r="CQ16" s="535"/>
      <c r="CR16" s="535"/>
      <c r="CS16" s="536"/>
      <c r="CT16" s="425">
        <v>0.5</v>
      </c>
      <c r="CU16" s="426"/>
      <c r="CV16" s="426"/>
      <c r="CW16" s="426"/>
      <c r="CX16" s="426"/>
      <c r="CY16" s="426"/>
      <c r="CZ16" s="426"/>
      <c r="DA16" s="427"/>
      <c r="DB16" s="425" t="s">
        <v>129</v>
      </c>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155</v>
      </c>
      <c r="N17" s="533"/>
      <c r="O17" s="533"/>
      <c r="P17" s="533"/>
      <c r="Q17" s="534"/>
      <c r="R17" s="529" t="s">
        <v>152</v>
      </c>
      <c r="S17" s="530"/>
      <c r="T17" s="530"/>
      <c r="U17" s="530"/>
      <c r="V17" s="531"/>
      <c r="W17" s="444" t="s">
        <v>156</v>
      </c>
      <c r="X17" s="445"/>
      <c r="Y17" s="445"/>
      <c r="Z17" s="445"/>
      <c r="AA17" s="445"/>
      <c r="AB17" s="435"/>
      <c r="AC17" s="479">
        <v>4490</v>
      </c>
      <c r="AD17" s="480"/>
      <c r="AE17" s="480"/>
      <c r="AF17" s="480"/>
      <c r="AG17" s="519"/>
      <c r="AH17" s="479">
        <v>4678</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1913569</v>
      </c>
      <c r="BO17" s="429"/>
      <c r="BP17" s="429"/>
      <c r="BQ17" s="429"/>
      <c r="BR17" s="429"/>
      <c r="BS17" s="429"/>
      <c r="BT17" s="429"/>
      <c r="BU17" s="430"/>
      <c r="BV17" s="428">
        <v>1878168</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158</v>
      </c>
      <c r="C18" s="471"/>
      <c r="D18" s="471"/>
      <c r="E18" s="540"/>
      <c r="F18" s="540"/>
      <c r="G18" s="540"/>
      <c r="H18" s="540"/>
      <c r="I18" s="540"/>
      <c r="J18" s="540"/>
      <c r="K18" s="540"/>
      <c r="L18" s="541">
        <v>74.38</v>
      </c>
      <c r="M18" s="541"/>
      <c r="N18" s="541"/>
      <c r="O18" s="541"/>
      <c r="P18" s="541"/>
      <c r="Q18" s="541"/>
      <c r="R18" s="542"/>
      <c r="S18" s="542"/>
      <c r="T18" s="542"/>
      <c r="U18" s="542"/>
      <c r="V18" s="543"/>
      <c r="W18" s="446"/>
      <c r="X18" s="447"/>
      <c r="Y18" s="447"/>
      <c r="Z18" s="447"/>
      <c r="AA18" s="447"/>
      <c r="AB18" s="438"/>
      <c r="AC18" s="544">
        <v>67</v>
      </c>
      <c r="AD18" s="545"/>
      <c r="AE18" s="545"/>
      <c r="AF18" s="545"/>
      <c r="AG18" s="546"/>
      <c r="AH18" s="544">
        <v>65.8</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4362451</v>
      </c>
      <c r="BO18" s="429"/>
      <c r="BP18" s="429"/>
      <c r="BQ18" s="429"/>
      <c r="BR18" s="429"/>
      <c r="BS18" s="429"/>
      <c r="BT18" s="429"/>
      <c r="BU18" s="430"/>
      <c r="BV18" s="428">
        <v>4281357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160</v>
      </c>
      <c r="C19" s="471"/>
      <c r="D19" s="471"/>
      <c r="E19" s="540"/>
      <c r="F19" s="540"/>
      <c r="G19" s="540"/>
      <c r="H19" s="540"/>
      <c r="I19" s="540"/>
      <c r="J19" s="540"/>
      <c r="K19" s="540"/>
      <c r="L19" s="548">
        <v>188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5890298</v>
      </c>
      <c r="BO19" s="429"/>
      <c r="BP19" s="429"/>
      <c r="BQ19" s="429"/>
      <c r="BR19" s="429"/>
      <c r="BS19" s="429"/>
      <c r="BT19" s="429"/>
      <c r="BU19" s="430"/>
      <c r="BV19" s="428">
        <v>5627775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162</v>
      </c>
      <c r="C20" s="471"/>
      <c r="D20" s="471"/>
      <c r="E20" s="540"/>
      <c r="F20" s="540"/>
      <c r="G20" s="540"/>
      <c r="H20" s="540"/>
      <c r="I20" s="540"/>
      <c r="J20" s="540"/>
      <c r="K20" s="540"/>
      <c r="L20" s="548">
        <v>6061</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9892262</v>
      </c>
      <c r="BO23" s="429"/>
      <c r="BP23" s="429"/>
      <c r="BQ23" s="429"/>
      <c r="BR23" s="429"/>
      <c r="BS23" s="429"/>
      <c r="BT23" s="429"/>
      <c r="BU23" s="430"/>
      <c r="BV23" s="428">
        <v>9211203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171</v>
      </c>
      <c r="F24" s="458"/>
      <c r="G24" s="458"/>
      <c r="H24" s="458"/>
      <c r="I24" s="458"/>
      <c r="J24" s="458"/>
      <c r="K24" s="459"/>
      <c r="L24" s="479">
        <v>1</v>
      </c>
      <c r="M24" s="480"/>
      <c r="N24" s="480"/>
      <c r="O24" s="480"/>
      <c r="P24" s="519"/>
      <c r="Q24" s="479">
        <v>7630</v>
      </c>
      <c r="R24" s="480"/>
      <c r="S24" s="480"/>
      <c r="T24" s="480"/>
      <c r="U24" s="480"/>
      <c r="V24" s="519"/>
      <c r="W24" s="578"/>
      <c r="X24" s="566"/>
      <c r="Y24" s="567"/>
      <c r="Z24" s="478" t="s">
        <v>172</v>
      </c>
      <c r="AA24" s="458"/>
      <c r="AB24" s="458"/>
      <c r="AC24" s="458"/>
      <c r="AD24" s="458"/>
      <c r="AE24" s="458"/>
      <c r="AF24" s="458"/>
      <c r="AG24" s="459"/>
      <c r="AH24" s="479">
        <v>92</v>
      </c>
      <c r="AI24" s="480"/>
      <c r="AJ24" s="480"/>
      <c r="AK24" s="480"/>
      <c r="AL24" s="519"/>
      <c r="AM24" s="479">
        <v>271676</v>
      </c>
      <c r="AN24" s="480"/>
      <c r="AO24" s="480"/>
      <c r="AP24" s="480"/>
      <c r="AQ24" s="480"/>
      <c r="AR24" s="519"/>
      <c r="AS24" s="479">
        <v>2953</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9447744</v>
      </c>
      <c r="BO24" s="429"/>
      <c r="BP24" s="429"/>
      <c r="BQ24" s="429"/>
      <c r="BR24" s="429"/>
      <c r="BS24" s="429"/>
      <c r="BT24" s="429"/>
      <c r="BU24" s="430"/>
      <c r="BV24" s="428">
        <v>8722452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174</v>
      </c>
      <c r="F25" s="458"/>
      <c r="G25" s="458"/>
      <c r="H25" s="458"/>
      <c r="I25" s="458"/>
      <c r="J25" s="458"/>
      <c r="K25" s="459"/>
      <c r="L25" s="479">
        <v>1</v>
      </c>
      <c r="M25" s="480"/>
      <c r="N25" s="480"/>
      <c r="O25" s="480"/>
      <c r="P25" s="519"/>
      <c r="Q25" s="479">
        <v>5710</v>
      </c>
      <c r="R25" s="480"/>
      <c r="S25" s="480"/>
      <c r="T25" s="480"/>
      <c r="U25" s="480"/>
      <c r="V25" s="519"/>
      <c r="W25" s="578"/>
      <c r="X25" s="566"/>
      <c r="Y25" s="567"/>
      <c r="Z25" s="478" t="s">
        <v>175</v>
      </c>
      <c r="AA25" s="458"/>
      <c r="AB25" s="458"/>
      <c r="AC25" s="458"/>
      <c r="AD25" s="458"/>
      <c r="AE25" s="458"/>
      <c r="AF25" s="458"/>
      <c r="AG25" s="459"/>
      <c r="AH25" s="479" t="s">
        <v>138</v>
      </c>
      <c r="AI25" s="480"/>
      <c r="AJ25" s="480"/>
      <c r="AK25" s="480"/>
      <c r="AL25" s="519"/>
      <c r="AM25" s="479" t="s">
        <v>138</v>
      </c>
      <c r="AN25" s="480"/>
      <c r="AO25" s="480"/>
      <c r="AP25" s="480"/>
      <c r="AQ25" s="480"/>
      <c r="AR25" s="519"/>
      <c r="AS25" s="479" t="s">
        <v>129</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1999052</v>
      </c>
      <c r="BO25" s="392"/>
      <c r="BP25" s="392"/>
      <c r="BQ25" s="392"/>
      <c r="BR25" s="392"/>
      <c r="BS25" s="392"/>
      <c r="BT25" s="392"/>
      <c r="BU25" s="393"/>
      <c r="BV25" s="391">
        <v>231667</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177</v>
      </c>
      <c r="F26" s="458"/>
      <c r="G26" s="458"/>
      <c r="H26" s="458"/>
      <c r="I26" s="458"/>
      <c r="J26" s="458"/>
      <c r="K26" s="459"/>
      <c r="L26" s="479">
        <v>1</v>
      </c>
      <c r="M26" s="480"/>
      <c r="N26" s="480"/>
      <c r="O26" s="480"/>
      <c r="P26" s="519"/>
      <c r="Q26" s="479">
        <v>5210</v>
      </c>
      <c r="R26" s="480"/>
      <c r="S26" s="480"/>
      <c r="T26" s="480"/>
      <c r="U26" s="480"/>
      <c r="V26" s="519"/>
      <c r="W26" s="578"/>
      <c r="X26" s="566"/>
      <c r="Y26" s="567"/>
      <c r="Z26" s="478" t="s">
        <v>178</v>
      </c>
      <c r="AA26" s="588"/>
      <c r="AB26" s="588"/>
      <c r="AC26" s="588"/>
      <c r="AD26" s="588"/>
      <c r="AE26" s="588"/>
      <c r="AF26" s="588"/>
      <c r="AG26" s="589"/>
      <c r="AH26" s="479">
        <v>5</v>
      </c>
      <c r="AI26" s="480"/>
      <c r="AJ26" s="480"/>
      <c r="AK26" s="480"/>
      <c r="AL26" s="519"/>
      <c r="AM26" s="479">
        <v>16020</v>
      </c>
      <c r="AN26" s="480"/>
      <c r="AO26" s="480"/>
      <c r="AP26" s="480"/>
      <c r="AQ26" s="480"/>
      <c r="AR26" s="519"/>
      <c r="AS26" s="479">
        <v>3204</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138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180</v>
      </c>
      <c r="F27" s="458"/>
      <c r="G27" s="458"/>
      <c r="H27" s="458"/>
      <c r="I27" s="458"/>
      <c r="J27" s="458"/>
      <c r="K27" s="459"/>
      <c r="L27" s="479">
        <v>1</v>
      </c>
      <c r="M27" s="480"/>
      <c r="N27" s="480"/>
      <c r="O27" s="480"/>
      <c r="P27" s="519"/>
      <c r="Q27" s="479">
        <v>3160</v>
      </c>
      <c r="R27" s="480"/>
      <c r="S27" s="480"/>
      <c r="T27" s="480"/>
      <c r="U27" s="480"/>
      <c r="V27" s="519"/>
      <c r="W27" s="578"/>
      <c r="X27" s="566"/>
      <c r="Y27" s="567"/>
      <c r="Z27" s="478" t="s">
        <v>181</v>
      </c>
      <c r="AA27" s="458"/>
      <c r="AB27" s="458"/>
      <c r="AC27" s="458"/>
      <c r="AD27" s="458"/>
      <c r="AE27" s="458"/>
      <c r="AF27" s="458"/>
      <c r="AG27" s="459"/>
      <c r="AH27" s="479">
        <v>36</v>
      </c>
      <c r="AI27" s="480"/>
      <c r="AJ27" s="480"/>
      <c r="AK27" s="480"/>
      <c r="AL27" s="519"/>
      <c r="AM27" s="479">
        <v>95364</v>
      </c>
      <c r="AN27" s="480"/>
      <c r="AO27" s="480"/>
      <c r="AP27" s="480"/>
      <c r="AQ27" s="480"/>
      <c r="AR27" s="519"/>
      <c r="AS27" s="479">
        <v>2649</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t="s">
        <v>129</v>
      </c>
      <c r="BO27" s="602"/>
      <c r="BP27" s="602"/>
      <c r="BQ27" s="602"/>
      <c r="BR27" s="602"/>
      <c r="BS27" s="602"/>
      <c r="BT27" s="602"/>
      <c r="BU27" s="603"/>
      <c r="BV27" s="601" t="s">
        <v>138</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183</v>
      </c>
      <c r="F28" s="458"/>
      <c r="G28" s="458"/>
      <c r="H28" s="458"/>
      <c r="I28" s="458"/>
      <c r="J28" s="458"/>
      <c r="K28" s="459"/>
      <c r="L28" s="479">
        <v>1</v>
      </c>
      <c r="M28" s="480"/>
      <c r="N28" s="480"/>
      <c r="O28" s="480"/>
      <c r="P28" s="519"/>
      <c r="Q28" s="479">
        <v>2690</v>
      </c>
      <c r="R28" s="480"/>
      <c r="S28" s="480"/>
      <c r="T28" s="480"/>
      <c r="U28" s="480"/>
      <c r="V28" s="519"/>
      <c r="W28" s="578"/>
      <c r="X28" s="566"/>
      <c r="Y28" s="567"/>
      <c r="Z28" s="478" t="s">
        <v>184</v>
      </c>
      <c r="AA28" s="458"/>
      <c r="AB28" s="458"/>
      <c r="AC28" s="458"/>
      <c r="AD28" s="458"/>
      <c r="AE28" s="458"/>
      <c r="AF28" s="458"/>
      <c r="AG28" s="459"/>
      <c r="AH28" s="479" t="s">
        <v>138</v>
      </c>
      <c r="AI28" s="480"/>
      <c r="AJ28" s="480"/>
      <c r="AK28" s="480"/>
      <c r="AL28" s="519"/>
      <c r="AM28" s="479" t="s">
        <v>129</v>
      </c>
      <c r="AN28" s="480"/>
      <c r="AO28" s="480"/>
      <c r="AP28" s="480"/>
      <c r="AQ28" s="480"/>
      <c r="AR28" s="519"/>
      <c r="AS28" s="479" t="s">
        <v>138</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2347779</v>
      </c>
      <c r="BO28" s="392"/>
      <c r="BP28" s="392"/>
      <c r="BQ28" s="392"/>
      <c r="BR28" s="392"/>
      <c r="BS28" s="392"/>
      <c r="BT28" s="392"/>
      <c r="BU28" s="393"/>
      <c r="BV28" s="391">
        <v>2508740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186</v>
      </c>
      <c r="F29" s="458"/>
      <c r="G29" s="458"/>
      <c r="H29" s="458"/>
      <c r="I29" s="458"/>
      <c r="J29" s="458"/>
      <c r="K29" s="459"/>
      <c r="L29" s="479">
        <v>10</v>
      </c>
      <c r="M29" s="480"/>
      <c r="N29" s="480"/>
      <c r="O29" s="480"/>
      <c r="P29" s="519"/>
      <c r="Q29" s="479">
        <v>2450</v>
      </c>
      <c r="R29" s="480"/>
      <c r="S29" s="480"/>
      <c r="T29" s="480"/>
      <c r="U29" s="480"/>
      <c r="V29" s="519"/>
      <c r="W29" s="579"/>
      <c r="X29" s="580"/>
      <c r="Y29" s="581"/>
      <c r="Z29" s="478" t="s">
        <v>187</v>
      </c>
      <c r="AA29" s="458"/>
      <c r="AB29" s="458"/>
      <c r="AC29" s="458"/>
      <c r="AD29" s="458"/>
      <c r="AE29" s="458"/>
      <c r="AF29" s="458"/>
      <c r="AG29" s="459"/>
      <c r="AH29" s="479">
        <v>128</v>
      </c>
      <c r="AI29" s="480"/>
      <c r="AJ29" s="480"/>
      <c r="AK29" s="480"/>
      <c r="AL29" s="519"/>
      <c r="AM29" s="479">
        <v>367040</v>
      </c>
      <c r="AN29" s="480"/>
      <c r="AO29" s="480"/>
      <c r="AP29" s="480"/>
      <c r="AQ29" s="480"/>
      <c r="AR29" s="519"/>
      <c r="AS29" s="479">
        <v>2868</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10497</v>
      </c>
      <c r="BO29" s="429"/>
      <c r="BP29" s="429"/>
      <c r="BQ29" s="429"/>
      <c r="BR29" s="429"/>
      <c r="BS29" s="429"/>
      <c r="BT29" s="429"/>
      <c r="BU29" s="430"/>
      <c r="BV29" s="428">
        <v>10483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93.4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941661</v>
      </c>
      <c r="BO30" s="602"/>
      <c r="BP30" s="602"/>
      <c r="BQ30" s="602"/>
      <c r="BR30" s="602"/>
      <c r="BS30" s="602"/>
      <c r="BT30" s="602"/>
      <c r="BU30" s="603"/>
      <c r="BV30" s="601">
        <v>878419</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196</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202</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港湾整備事業特別会計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小豆地区広域行政事務組合（一般会計）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18</v>
      </c>
      <c r="CP34" s="614"/>
      <c r="CQ34" s="615" t="str">
        <f>IF('各会計、関係団体の財政状況及び健全化判断比率'!BS7="","",'各会計、関係団体の財政状況及び健全化判断比率'!BS7)</f>
        <v>土庄町土地開発公社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〇</v>
      </c>
      <c r="DH34" s="616"/>
      <c r="DI34" s="217"/>
      <c r="DJ34" s="185"/>
      <c r="DK34" s="185"/>
      <c r="DL34" s="185"/>
      <c r="DM34" s="185"/>
      <c r="DN34" s="185"/>
      <c r="DO34" s="185"/>
    </row>
    <row r="35" spans="1:119" ht="32.25" customHeight="1">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小豆地区広域行政事務組合（広域連携事業基金）</v>
      </c>
      <c r="BZ35" s="615"/>
      <c r="CA35" s="615"/>
      <c r="CB35" s="615"/>
      <c r="CC35" s="615"/>
      <c r="CD35" s="615"/>
      <c r="CE35" s="615"/>
      <c r="CF35" s="615"/>
      <c r="CG35" s="615"/>
      <c r="CH35" s="615"/>
      <c r="CI35" s="615"/>
      <c r="CJ35" s="615"/>
      <c r="CK35" s="615"/>
      <c r="CL35" s="615"/>
      <c r="CM35" s="615"/>
      <c r="CN35" s="213"/>
      <c r="CO35" s="614">
        <f t="shared" ref="CO35:CO43" si="3">IF(CQ35="","",CO34+1)</f>
        <v>19</v>
      </c>
      <c r="CP35" s="614"/>
      <c r="CQ35" s="615" t="str">
        <f>IF('各会計、関係団体の財政状況及び健全化判断比率'!BS8="","",'各会計、関係団体の財政状況及び健全化判断比率'!BS8)</f>
        <v>（株）小豆島オリーブバス</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8</v>
      </c>
      <c r="BF36" s="614"/>
      <c r="BG36" s="615" t="str">
        <f>IF('各会計、関係団体の財政状況及び健全化判断比率'!B34="","",'各会計、関係団体の財政状況及び健全化判断比率'!B34)</f>
        <v>宅地造成事業特別会計</v>
      </c>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小豆地区広域行政事務組合（介護サービス事業）</v>
      </c>
      <c r="BZ36" s="615"/>
      <c r="CA36" s="615"/>
      <c r="CB36" s="615"/>
      <c r="CC36" s="615"/>
      <c r="CD36" s="615"/>
      <c r="CE36" s="615"/>
      <c r="CF36" s="615"/>
      <c r="CG36" s="615"/>
      <c r="CH36" s="615"/>
      <c r="CI36" s="615"/>
      <c r="CJ36" s="615"/>
      <c r="CK36" s="615"/>
      <c r="CL36" s="615"/>
      <c r="CM36" s="615"/>
      <c r="CN36" s="213"/>
      <c r="CO36" s="614">
        <f t="shared" si="3"/>
        <v>20</v>
      </c>
      <c r="CP36" s="614"/>
      <c r="CQ36" s="615" t="str">
        <f>IF('各会計、関係団体の財政状況及び健全化判断比率'!BS9="","",'各会計、関係団体の財政状況及び健全化判断比率'!BS9)</f>
        <v>（一財）小豆島北部みらい</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福祉サービス事業特別会計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香川県市町総合事務組合（一般会計）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伝法川防災溜池事業組合（一般会計）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香川県後期高齢者医療広域連合（一般会計）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香川県後期高齢者医療広域連合（後期高齢者医療事業）</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16</v>
      </c>
      <c r="BX41" s="614"/>
      <c r="BY41" s="615" t="str">
        <f>IF('各会計、関係団体の財政状況及び健全化判断比率'!B75="","",'各会計、関係団体の財政状況及び健全化判断比率'!B75)</f>
        <v>小豆島中央病院企業団（病院事業）</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17</v>
      </c>
      <c r="BX42" s="614"/>
      <c r="BY42" s="615" t="str">
        <f>IF('各会計、関係団体の財政状況及び健全化判断比率'!B76="","",'各会計、関係団体の財政状況及び健全化判断比率'!B76)</f>
        <v>香川県広域水道企業団（水道事業）</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94caHiEmq/VqF1XA1re6n6HmM5y8COSrbrgJpZbixNCPqyjJp9XR/Gh3w8ccfkWtezJbLCaNgiw5OeDyIAuGnQ==" saltValue="OVvKJVssrBuKEmeJl+kE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06" t="s">
        <v>567</v>
      </c>
      <c r="D34" s="1206"/>
      <c r="E34" s="1207"/>
      <c r="F34" s="32" t="s">
        <v>568</v>
      </c>
      <c r="G34" s="33" t="s">
        <v>568</v>
      </c>
      <c r="H34" s="33" t="s">
        <v>569</v>
      </c>
      <c r="I34" s="33">
        <v>0</v>
      </c>
      <c r="J34" s="34" t="s">
        <v>570</v>
      </c>
      <c r="K34" s="22"/>
      <c r="L34" s="22"/>
      <c r="M34" s="22"/>
      <c r="N34" s="22"/>
      <c r="O34" s="22"/>
      <c r="P34" s="22"/>
    </row>
    <row r="35" spans="1:16" ht="39" customHeight="1">
      <c r="A35" s="22"/>
      <c r="B35" s="35"/>
      <c r="C35" s="1200" t="s">
        <v>571</v>
      </c>
      <c r="D35" s="1201"/>
      <c r="E35" s="1202"/>
      <c r="F35" s="36">
        <v>7.33</v>
      </c>
      <c r="G35" s="37">
        <v>10.34</v>
      </c>
      <c r="H35" s="37">
        <v>9.1999999999999993</v>
      </c>
      <c r="I35" s="37">
        <v>10.130000000000001</v>
      </c>
      <c r="J35" s="38">
        <v>10.89</v>
      </c>
      <c r="K35" s="22"/>
      <c r="L35" s="22"/>
      <c r="M35" s="22"/>
      <c r="N35" s="22"/>
      <c r="O35" s="22"/>
      <c r="P35" s="22"/>
    </row>
    <row r="36" spans="1:16" ht="39" customHeight="1">
      <c r="A36" s="22"/>
      <c r="B36" s="35"/>
      <c r="C36" s="1200" t="s">
        <v>572</v>
      </c>
      <c r="D36" s="1201"/>
      <c r="E36" s="1202"/>
      <c r="F36" s="36">
        <v>2.5499999999999998</v>
      </c>
      <c r="G36" s="37">
        <v>2.85</v>
      </c>
      <c r="H36" s="37">
        <v>2.83</v>
      </c>
      <c r="I36" s="37">
        <v>2.2999999999999998</v>
      </c>
      <c r="J36" s="38">
        <v>1.84</v>
      </c>
      <c r="K36" s="22"/>
      <c r="L36" s="22"/>
      <c r="M36" s="22"/>
      <c r="N36" s="22"/>
      <c r="O36" s="22"/>
      <c r="P36" s="22"/>
    </row>
    <row r="37" spans="1:16" ht="39" customHeight="1">
      <c r="A37" s="22"/>
      <c r="B37" s="35"/>
      <c r="C37" s="1200" t="s">
        <v>573</v>
      </c>
      <c r="D37" s="1201"/>
      <c r="E37" s="1202"/>
      <c r="F37" s="36">
        <v>1.2</v>
      </c>
      <c r="G37" s="37">
        <v>1.47</v>
      </c>
      <c r="H37" s="37">
        <v>0.83</v>
      </c>
      <c r="I37" s="37">
        <v>1.72</v>
      </c>
      <c r="J37" s="38">
        <v>1.58</v>
      </c>
      <c r="K37" s="22"/>
      <c r="L37" s="22"/>
      <c r="M37" s="22"/>
      <c r="N37" s="22"/>
      <c r="O37" s="22"/>
      <c r="P37" s="22"/>
    </row>
    <row r="38" spans="1:16" ht="39" customHeight="1">
      <c r="A38" s="22"/>
      <c r="B38" s="35"/>
      <c r="C38" s="1200" t="s">
        <v>574</v>
      </c>
      <c r="D38" s="1201"/>
      <c r="E38" s="1202"/>
      <c r="F38" s="36">
        <v>0</v>
      </c>
      <c r="G38" s="37">
        <v>0</v>
      </c>
      <c r="H38" s="37">
        <v>0</v>
      </c>
      <c r="I38" s="37">
        <v>0</v>
      </c>
      <c r="J38" s="38">
        <v>0</v>
      </c>
      <c r="K38" s="22"/>
      <c r="L38" s="22"/>
      <c r="M38" s="22"/>
      <c r="N38" s="22"/>
      <c r="O38" s="22"/>
      <c r="P38" s="22"/>
    </row>
    <row r="39" spans="1:16" ht="39" customHeight="1">
      <c r="A39" s="22"/>
      <c r="B39" s="35"/>
      <c r="C39" s="1200" t="s">
        <v>575</v>
      </c>
      <c r="D39" s="1201"/>
      <c r="E39" s="1202"/>
      <c r="F39" s="36">
        <v>0</v>
      </c>
      <c r="G39" s="37">
        <v>0</v>
      </c>
      <c r="H39" s="37">
        <v>0</v>
      </c>
      <c r="I39" s="37">
        <v>0</v>
      </c>
      <c r="J39" s="38">
        <v>0</v>
      </c>
      <c r="K39" s="22"/>
      <c r="L39" s="22"/>
      <c r="M39" s="22"/>
      <c r="N39" s="22"/>
      <c r="O39" s="22"/>
      <c r="P39" s="22"/>
    </row>
    <row r="40" spans="1:16" ht="39" customHeight="1">
      <c r="A40" s="22"/>
      <c r="B40" s="35"/>
      <c r="C40" s="1200" t="s">
        <v>576</v>
      </c>
      <c r="D40" s="1201"/>
      <c r="E40" s="1202"/>
      <c r="F40" s="36">
        <v>0</v>
      </c>
      <c r="G40" s="37">
        <v>0</v>
      </c>
      <c r="H40" s="37">
        <v>0</v>
      </c>
      <c r="I40" s="37">
        <v>0</v>
      </c>
      <c r="J40" s="38">
        <v>0</v>
      </c>
      <c r="K40" s="22"/>
      <c r="L40" s="22"/>
      <c r="M40" s="22"/>
      <c r="N40" s="22"/>
      <c r="O40" s="22"/>
      <c r="P40" s="22"/>
    </row>
    <row r="41" spans="1:16" ht="39" customHeight="1">
      <c r="A41" s="22"/>
      <c r="B41" s="35"/>
      <c r="C41" s="1200" t="s">
        <v>577</v>
      </c>
      <c r="D41" s="1201"/>
      <c r="E41" s="1202"/>
      <c r="F41" s="36">
        <v>0</v>
      </c>
      <c r="G41" s="37">
        <v>0</v>
      </c>
      <c r="H41" s="37">
        <v>0</v>
      </c>
      <c r="I41" s="37">
        <v>0</v>
      </c>
      <c r="J41" s="38">
        <v>0</v>
      </c>
      <c r="K41" s="22"/>
      <c r="L41" s="22"/>
      <c r="M41" s="22"/>
      <c r="N41" s="22"/>
      <c r="O41" s="22"/>
      <c r="P41" s="22"/>
    </row>
    <row r="42" spans="1:16" ht="39" customHeight="1">
      <c r="A42" s="22"/>
      <c r="B42" s="39"/>
      <c r="C42" s="1200" t="s">
        <v>578</v>
      </c>
      <c r="D42" s="1201"/>
      <c r="E42" s="1202"/>
      <c r="F42" s="36" t="s">
        <v>517</v>
      </c>
      <c r="G42" s="37" t="s">
        <v>517</v>
      </c>
      <c r="H42" s="37" t="s">
        <v>517</v>
      </c>
      <c r="I42" s="37" t="s">
        <v>517</v>
      </c>
      <c r="J42" s="38" t="s">
        <v>517</v>
      </c>
      <c r="K42" s="22"/>
      <c r="L42" s="22"/>
      <c r="M42" s="22"/>
      <c r="N42" s="22"/>
      <c r="O42" s="22"/>
      <c r="P42" s="22"/>
    </row>
    <row r="43" spans="1:16" ht="39" customHeight="1" thickBot="1">
      <c r="A43" s="22"/>
      <c r="B43" s="40"/>
      <c r="C43" s="1203" t="s">
        <v>579</v>
      </c>
      <c r="D43" s="1204"/>
      <c r="E43" s="1205"/>
      <c r="F43" s="41">
        <v>31.22</v>
      </c>
      <c r="G43" s="42">
        <v>26.66</v>
      </c>
      <c r="H43" s="42">
        <v>18.16</v>
      </c>
      <c r="I43" s="42">
        <v>16.579999999999998</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zTSWx21hBL93CpG5q3oU2dQ3vuHgSSKhgPbpwJYIhiYzD+OFSUSyADlrhq4RHKVJt5J3inTVBDjdjxiw6Zh3A==" saltValue="9DBi061wK++eaJiZEB9t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08" t="s">
        <v>11</v>
      </c>
      <c r="C45" s="1209"/>
      <c r="D45" s="58"/>
      <c r="E45" s="1214" t="s">
        <v>12</v>
      </c>
      <c r="F45" s="1214"/>
      <c r="G45" s="1214"/>
      <c r="H45" s="1214"/>
      <c r="I45" s="1214"/>
      <c r="J45" s="1215"/>
      <c r="K45" s="59">
        <v>798</v>
      </c>
      <c r="L45" s="60">
        <v>776</v>
      </c>
      <c r="M45" s="60">
        <v>864</v>
      </c>
      <c r="N45" s="60">
        <v>837</v>
      </c>
      <c r="O45" s="61">
        <v>904</v>
      </c>
      <c r="P45" s="48"/>
      <c r="Q45" s="48"/>
      <c r="R45" s="48"/>
      <c r="S45" s="48"/>
      <c r="T45" s="48"/>
      <c r="U45" s="48"/>
    </row>
    <row r="46" spans="1:21" ht="30.75" customHeight="1">
      <c r="A46" s="48"/>
      <c r="B46" s="1210"/>
      <c r="C46" s="1211"/>
      <c r="D46" s="62"/>
      <c r="E46" s="1216" t="s">
        <v>13</v>
      </c>
      <c r="F46" s="1216"/>
      <c r="G46" s="1216"/>
      <c r="H46" s="1216"/>
      <c r="I46" s="1216"/>
      <c r="J46" s="1217"/>
      <c r="K46" s="63" t="s">
        <v>517</v>
      </c>
      <c r="L46" s="64" t="s">
        <v>517</v>
      </c>
      <c r="M46" s="64" t="s">
        <v>517</v>
      </c>
      <c r="N46" s="64" t="s">
        <v>517</v>
      </c>
      <c r="O46" s="65" t="s">
        <v>517</v>
      </c>
      <c r="P46" s="48"/>
      <c r="Q46" s="48"/>
      <c r="R46" s="48"/>
      <c r="S46" s="48"/>
      <c r="T46" s="48"/>
      <c r="U46" s="48"/>
    </row>
    <row r="47" spans="1:21" ht="30.75" customHeight="1">
      <c r="A47" s="48"/>
      <c r="B47" s="1210"/>
      <c r="C47" s="1211"/>
      <c r="D47" s="62"/>
      <c r="E47" s="1216" t="s">
        <v>14</v>
      </c>
      <c r="F47" s="1216"/>
      <c r="G47" s="1216"/>
      <c r="H47" s="1216"/>
      <c r="I47" s="1216"/>
      <c r="J47" s="1217"/>
      <c r="K47" s="63" t="s">
        <v>517</v>
      </c>
      <c r="L47" s="64" t="s">
        <v>517</v>
      </c>
      <c r="M47" s="64" t="s">
        <v>517</v>
      </c>
      <c r="N47" s="64" t="s">
        <v>517</v>
      </c>
      <c r="O47" s="65" t="s">
        <v>517</v>
      </c>
      <c r="P47" s="48"/>
      <c r="Q47" s="48"/>
      <c r="R47" s="48"/>
      <c r="S47" s="48"/>
      <c r="T47" s="48"/>
      <c r="U47" s="48"/>
    </row>
    <row r="48" spans="1:21" ht="30.75" customHeight="1">
      <c r="A48" s="48"/>
      <c r="B48" s="1210"/>
      <c r="C48" s="1211"/>
      <c r="D48" s="62"/>
      <c r="E48" s="1216" t="s">
        <v>15</v>
      </c>
      <c r="F48" s="1216"/>
      <c r="G48" s="1216"/>
      <c r="H48" s="1216"/>
      <c r="I48" s="1216"/>
      <c r="J48" s="1217"/>
      <c r="K48" s="63">
        <v>65</v>
      </c>
      <c r="L48" s="64">
        <v>62</v>
      </c>
      <c r="M48" s="64">
        <v>19</v>
      </c>
      <c r="N48" s="64">
        <v>18</v>
      </c>
      <c r="O48" s="65">
        <v>15</v>
      </c>
      <c r="P48" s="48"/>
      <c r="Q48" s="48"/>
      <c r="R48" s="48"/>
      <c r="S48" s="48"/>
      <c r="T48" s="48"/>
      <c r="U48" s="48"/>
    </row>
    <row r="49" spans="1:21" ht="30.75" customHeight="1">
      <c r="A49" s="48"/>
      <c r="B49" s="1210"/>
      <c r="C49" s="1211"/>
      <c r="D49" s="62"/>
      <c r="E49" s="1216" t="s">
        <v>16</v>
      </c>
      <c r="F49" s="1216"/>
      <c r="G49" s="1216"/>
      <c r="H49" s="1216"/>
      <c r="I49" s="1216"/>
      <c r="J49" s="1217"/>
      <c r="K49" s="63">
        <v>33</v>
      </c>
      <c r="L49" s="64">
        <v>37</v>
      </c>
      <c r="M49" s="64">
        <v>35</v>
      </c>
      <c r="N49" s="64">
        <v>58</v>
      </c>
      <c r="O49" s="65">
        <v>121</v>
      </c>
      <c r="P49" s="48"/>
      <c r="Q49" s="48"/>
      <c r="R49" s="48"/>
      <c r="S49" s="48"/>
      <c r="T49" s="48"/>
      <c r="U49" s="48"/>
    </row>
    <row r="50" spans="1:21" ht="30.75" customHeight="1">
      <c r="A50" s="48"/>
      <c r="B50" s="1210"/>
      <c r="C50" s="1211"/>
      <c r="D50" s="62"/>
      <c r="E50" s="1216" t="s">
        <v>17</v>
      </c>
      <c r="F50" s="1216"/>
      <c r="G50" s="1216"/>
      <c r="H50" s="1216"/>
      <c r="I50" s="1216"/>
      <c r="J50" s="1217"/>
      <c r="K50" s="63">
        <v>11</v>
      </c>
      <c r="L50" s="64">
        <v>9</v>
      </c>
      <c r="M50" s="64">
        <v>6</v>
      </c>
      <c r="N50" s="64">
        <v>4</v>
      </c>
      <c r="O50" s="65">
        <v>3</v>
      </c>
      <c r="P50" s="48"/>
      <c r="Q50" s="48"/>
      <c r="R50" s="48"/>
      <c r="S50" s="48"/>
      <c r="T50" s="48"/>
      <c r="U50" s="48"/>
    </row>
    <row r="51" spans="1:21" ht="30.75" customHeight="1">
      <c r="A51" s="48"/>
      <c r="B51" s="1212"/>
      <c r="C51" s="1213"/>
      <c r="D51" s="66"/>
      <c r="E51" s="1216" t="s">
        <v>18</v>
      </c>
      <c r="F51" s="1216"/>
      <c r="G51" s="1216"/>
      <c r="H51" s="1216"/>
      <c r="I51" s="1216"/>
      <c r="J51" s="1217"/>
      <c r="K51" s="63" t="s">
        <v>517</v>
      </c>
      <c r="L51" s="64" t="s">
        <v>517</v>
      </c>
      <c r="M51" s="64" t="s">
        <v>517</v>
      </c>
      <c r="N51" s="64" t="s">
        <v>517</v>
      </c>
      <c r="O51" s="65" t="s">
        <v>517</v>
      </c>
      <c r="P51" s="48"/>
      <c r="Q51" s="48"/>
      <c r="R51" s="48"/>
      <c r="S51" s="48"/>
      <c r="T51" s="48"/>
      <c r="U51" s="48"/>
    </row>
    <row r="52" spans="1:21" ht="30.75" customHeight="1">
      <c r="A52" s="48"/>
      <c r="B52" s="1218" t="s">
        <v>19</v>
      </c>
      <c r="C52" s="1219"/>
      <c r="D52" s="66"/>
      <c r="E52" s="1216" t="s">
        <v>20</v>
      </c>
      <c r="F52" s="1216"/>
      <c r="G52" s="1216"/>
      <c r="H52" s="1216"/>
      <c r="I52" s="1216"/>
      <c r="J52" s="1217"/>
      <c r="K52" s="63">
        <v>626</v>
      </c>
      <c r="L52" s="64">
        <v>630</v>
      </c>
      <c r="M52" s="64">
        <v>661</v>
      </c>
      <c r="N52" s="64">
        <v>653</v>
      </c>
      <c r="O52" s="65">
        <v>709</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281</v>
      </c>
      <c r="L53" s="69">
        <v>254</v>
      </c>
      <c r="M53" s="69">
        <v>263</v>
      </c>
      <c r="N53" s="69">
        <v>264</v>
      </c>
      <c r="O53" s="70">
        <v>334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c r="B57" s="1224" t="s">
        <v>25</v>
      </c>
      <c r="C57" s="1225"/>
      <c r="D57" s="1228" t="s">
        <v>26</v>
      </c>
      <c r="E57" s="1229"/>
      <c r="F57" s="1229"/>
      <c r="G57" s="1229"/>
      <c r="H57" s="1229"/>
      <c r="I57" s="1229"/>
      <c r="J57" s="1230"/>
      <c r="K57" s="82" t="s">
        <v>606</v>
      </c>
      <c r="L57" s="83" t="s">
        <v>606</v>
      </c>
      <c r="M57" s="83" t="s">
        <v>606</v>
      </c>
      <c r="N57" s="83" t="s">
        <v>607</v>
      </c>
      <c r="O57" s="84" t="s">
        <v>606</v>
      </c>
    </row>
    <row r="58" spans="1:21" ht="31.5" customHeight="1" thickBot="1">
      <c r="B58" s="1226"/>
      <c r="C58" s="1227"/>
      <c r="D58" s="1231" t="s">
        <v>27</v>
      </c>
      <c r="E58" s="1232"/>
      <c r="F58" s="1232"/>
      <c r="G58" s="1232"/>
      <c r="H58" s="1232"/>
      <c r="I58" s="1232"/>
      <c r="J58" s="1233"/>
      <c r="K58" s="85" t="s">
        <v>606</v>
      </c>
      <c r="L58" s="86" t="s">
        <v>606</v>
      </c>
      <c r="M58" s="86" t="s">
        <v>606</v>
      </c>
      <c r="N58" s="86" t="s">
        <v>606</v>
      </c>
      <c r="O58" s="87" t="s">
        <v>607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EN2MTqxjdXwo7auP7SZAhno3nDrdaD5wM/o6xdK5qidfYhyTMWU3raVNbNJNOeR/tgkVF25/2FkVmjJcSw56Q==" saltValue="g4pT2hGTqihijDqWNvRZ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558</v>
      </c>
      <c r="J40" s="99" t="s">
        <v>559</v>
      </c>
      <c r="K40" s="99" t="s">
        <v>560</v>
      </c>
      <c r="L40" s="99" t="s">
        <v>561</v>
      </c>
      <c r="M40" s="100" t="s">
        <v>562</v>
      </c>
    </row>
    <row r="41" spans="2:13" ht="27.75" customHeight="1">
      <c r="B41" s="1234" t="s">
        <v>30</v>
      </c>
      <c r="C41" s="1235"/>
      <c r="D41" s="101"/>
      <c r="E41" s="1240" t="s">
        <v>31</v>
      </c>
      <c r="F41" s="1240"/>
      <c r="G41" s="1240"/>
      <c r="H41" s="1241"/>
      <c r="I41" s="102">
        <v>7866</v>
      </c>
      <c r="J41" s="103">
        <v>9221</v>
      </c>
      <c r="K41" s="103">
        <v>9556</v>
      </c>
      <c r="L41" s="103">
        <v>9673</v>
      </c>
      <c r="M41" s="104">
        <v>10307</v>
      </c>
    </row>
    <row r="42" spans="2:13" ht="27.75" customHeight="1">
      <c r="B42" s="1236"/>
      <c r="C42" s="1237"/>
      <c r="D42" s="105"/>
      <c r="E42" s="1242" t="s">
        <v>32</v>
      </c>
      <c r="F42" s="1242"/>
      <c r="G42" s="1242"/>
      <c r="H42" s="1243"/>
      <c r="I42" s="106">
        <v>235</v>
      </c>
      <c r="J42" s="107">
        <v>227</v>
      </c>
      <c r="K42" s="107">
        <v>221</v>
      </c>
      <c r="L42" s="107">
        <v>218</v>
      </c>
      <c r="M42" s="108">
        <v>216</v>
      </c>
    </row>
    <row r="43" spans="2:13" ht="27.75" customHeight="1">
      <c r="B43" s="1236"/>
      <c r="C43" s="1237"/>
      <c r="D43" s="105"/>
      <c r="E43" s="1242" t="s">
        <v>33</v>
      </c>
      <c r="F43" s="1242"/>
      <c r="G43" s="1242"/>
      <c r="H43" s="1243"/>
      <c r="I43" s="106">
        <v>561</v>
      </c>
      <c r="J43" s="107">
        <v>523</v>
      </c>
      <c r="K43" s="107">
        <v>137</v>
      </c>
      <c r="L43" s="107">
        <v>102</v>
      </c>
      <c r="M43" s="108">
        <v>53</v>
      </c>
    </row>
    <row r="44" spans="2:13" ht="27.75" customHeight="1">
      <c r="B44" s="1236"/>
      <c r="C44" s="1237"/>
      <c r="D44" s="105"/>
      <c r="E44" s="1242" t="s">
        <v>34</v>
      </c>
      <c r="F44" s="1242"/>
      <c r="G44" s="1242"/>
      <c r="H44" s="1243"/>
      <c r="I44" s="106">
        <v>514</v>
      </c>
      <c r="J44" s="107">
        <v>1820</v>
      </c>
      <c r="K44" s="107">
        <v>1819</v>
      </c>
      <c r="L44" s="107">
        <v>1765</v>
      </c>
      <c r="M44" s="108">
        <v>1606</v>
      </c>
    </row>
    <row r="45" spans="2:13" ht="27.75" customHeight="1">
      <c r="B45" s="1236"/>
      <c r="C45" s="1237"/>
      <c r="D45" s="105"/>
      <c r="E45" s="1242" t="s">
        <v>35</v>
      </c>
      <c r="F45" s="1242"/>
      <c r="G45" s="1242"/>
      <c r="H45" s="1243"/>
      <c r="I45" s="106">
        <v>1460</v>
      </c>
      <c r="J45" s="107">
        <v>1624</v>
      </c>
      <c r="K45" s="107">
        <v>1602</v>
      </c>
      <c r="L45" s="107">
        <v>1447</v>
      </c>
      <c r="M45" s="108">
        <v>1381</v>
      </c>
    </row>
    <row r="46" spans="2:13" ht="27.75" customHeight="1">
      <c r="B46" s="1236"/>
      <c r="C46" s="1237"/>
      <c r="D46" s="109"/>
      <c r="E46" s="1242" t="s">
        <v>36</v>
      </c>
      <c r="F46" s="1242"/>
      <c r="G46" s="1242"/>
      <c r="H46" s="1243"/>
      <c r="I46" s="106" t="s">
        <v>517</v>
      </c>
      <c r="J46" s="107" t="s">
        <v>517</v>
      </c>
      <c r="K46" s="107" t="s">
        <v>517</v>
      </c>
      <c r="L46" s="107" t="s">
        <v>517</v>
      </c>
      <c r="M46" s="108" t="s">
        <v>517</v>
      </c>
    </row>
    <row r="47" spans="2:13" ht="27.75" customHeight="1">
      <c r="B47" s="1236"/>
      <c r="C47" s="1237"/>
      <c r="D47" s="110"/>
      <c r="E47" s="1244" t="s">
        <v>37</v>
      </c>
      <c r="F47" s="1245"/>
      <c r="G47" s="1245"/>
      <c r="H47" s="1246"/>
      <c r="I47" s="106" t="s">
        <v>517</v>
      </c>
      <c r="J47" s="107" t="s">
        <v>517</v>
      </c>
      <c r="K47" s="107" t="s">
        <v>517</v>
      </c>
      <c r="L47" s="107" t="s">
        <v>517</v>
      </c>
      <c r="M47" s="108" t="s">
        <v>517</v>
      </c>
    </row>
    <row r="48" spans="2:13" ht="27.75" customHeight="1">
      <c r="B48" s="1236"/>
      <c r="C48" s="1237"/>
      <c r="D48" s="105"/>
      <c r="E48" s="1242" t="s">
        <v>38</v>
      </c>
      <c r="F48" s="1242"/>
      <c r="G48" s="1242"/>
      <c r="H48" s="1243"/>
      <c r="I48" s="106" t="s">
        <v>517</v>
      </c>
      <c r="J48" s="107" t="s">
        <v>517</v>
      </c>
      <c r="K48" s="107" t="s">
        <v>517</v>
      </c>
      <c r="L48" s="107" t="s">
        <v>517</v>
      </c>
      <c r="M48" s="108" t="s">
        <v>517</v>
      </c>
    </row>
    <row r="49" spans="2:13" ht="27.75" customHeight="1">
      <c r="B49" s="1238"/>
      <c r="C49" s="1239"/>
      <c r="D49" s="105"/>
      <c r="E49" s="1242" t="s">
        <v>39</v>
      </c>
      <c r="F49" s="1242"/>
      <c r="G49" s="1242"/>
      <c r="H49" s="1243"/>
      <c r="I49" s="106" t="s">
        <v>517</v>
      </c>
      <c r="J49" s="107" t="s">
        <v>517</v>
      </c>
      <c r="K49" s="107" t="s">
        <v>517</v>
      </c>
      <c r="L49" s="107" t="s">
        <v>517</v>
      </c>
      <c r="M49" s="108" t="s">
        <v>517</v>
      </c>
    </row>
    <row r="50" spans="2:13" ht="27.75" customHeight="1">
      <c r="B50" s="1247" t="s">
        <v>40</v>
      </c>
      <c r="C50" s="1248"/>
      <c r="D50" s="111"/>
      <c r="E50" s="1242" t="s">
        <v>41</v>
      </c>
      <c r="F50" s="1242"/>
      <c r="G50" s="1242"/>
      <c r="H50" s="1243"/>
      <c r="I50" s="106">
        <v>2852</v>
      </c>
      <c r="J50" s="107">
        <v>3031</v>
      </c>
      <c r="K50" s="107">
        <v>3479</v>
      </c>
      <c r="L50" s="107">
        <v>3611</v>
      </c>
      <c r="M50" s="108">
        <v>3586</v>
      </c>
    </row>
    <row r="51" spans="2:13" ht="27.75" customHeight="1">
      <c r="B51" s="1236"/>
      <c r="C51" s="1237"/>
      <c r="D51" s="105"/>
      <c r="E51" s="1242" t="s">
        <v>42</v>
      </c>
      <c r="F51" s="1242"/>
      <c r="G51" s="1242"/>
      <c r="H51" s="1243"/>
      <c r="I51" s="106">
        <v>127</v>
      </c>
      <c r="J51" s="107">
        <v>115</v>
      </c>
      <c r="K51" s="107">
        <v>128</v>
      </c>
      <c r="L51" s="107">
        <v>189</v>
      </c>
      <c r="M51" s="108">
        <v>332</v>
      </c>
    </row>
    <row r="52" spans="2:13" ht="27.75" customHeight="1">
      <c r="B52" s="1238"/>
      <c r="C52" s="1239"/>
      <c r="D52" s="105"/>
      <c r="E52" s="1242" t="s">
        <v>43</v>
      </c>
      <c r="F52" s="1242"/>
      <c r="G52" s="1242"/>
      <c r="H52" s="1243"/>
      <c r="I52" s="106">
        <v>7074</v>
      </c>
      <c r="J52" s="107">
        <v>8435</v>
      </c>
      <c r="K52" s="107">
        <v>8432</v>
      </c>
      <c r="L52" s="107">
        <v>8403</v>
      </c>
      <c r="M52" s="108">
        <v>8427</v>
      </c>
    </row>
    <row r="53" spans="2:13" ht="27.75" customHeight="1" thickBot="1">
      <c r="B53" s="1249" t="s">
        <v>44</v>
      </c>
      <c r="C53" s="1250"/>
      <c r="D53" s="112"/>
      <c r="E53" s="1251" t="s">
        <v>45</v>
      </c>
      <c r="F53" s="1251"/>
      <c r="G53" s="1251"/>
      <c r="H53" s="1252"/>
      <c r="I53" s="113">
        <v>583</v>
      </c>
      <c r="J53" s="114">
        <v>1834</v>
      </c>
      <c r="K53" s="114">
        <v>1296</v>
      </c>
      <c r="L53" s="114">
        <v>1002</v>
      </c>
      <c r="M53" s="115">
        <v>1218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T5G9TsdmnBX1znWFDVRSTrwE/xIGOpYQ9MWGag5aUGx6C5oLyD/2SjEVCRVBt4MXoer2WX0q9zUPxABHSk9jQ==" saltValue="2Mp/3dBmuKHvz7QKON5I2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560</v>
      </c>
      <c r="G54" s="124" t="s">
        <v>561</v>
      </c>
      <c r="H54" s="125" t="s">
        <v>562</v>
      </c>
    </row>
    <row r="55" spans="2:8" ht="52.5" customHeight="1">
      <c r="B55" s="126"/>
      <c r="C55" s="1261" t="s">
        <v>48</v>
      </c>
      <c r="D55" s="1261"/>
      <c r="E55" s="1262"/>
      <c r="F55" s="127">
        <v>2510</v>
      </c>
      <c r="G55" s="127">
        <v>2509</v>
      </c>
      <c r="H55" s="128">
        <v>2348</v>
      </c>
    </row>
    <row r="56" spans="2:8" ht="52.5" customHeight="1">
      <c r="B56" s="129"/>
      <c r="C56" s="1263" t="s">
        <v>49</v>
      </c>
      <c r="D56" s="1263"/>
      <c r="E56" s="1264"/>
      <c r="F56" s="130">
        <v>10</v>
      </c>
      <c r="G56" s="130">
        <v>10</v>
      </c>
      <c r="H56" s="131">
        <v>10</v>
      </c>
    </row>
    <row r="57" spans="2:8" ht="53.25" customHeight="1">
      <c r="B57" s="129"/>
      <c r="C57" s="1265" t="s">
        <v>50</v>
      </c>
      <c r="D57" s="1265"/>
      <c r="E57" s="1266"/>
      <c r="F57" s="132">
        <v>783</v>
      </c>
      <c r="G57" s="132">
        <v>878</v>
      </c>
      <c r="H57" s="133">
        <v>942</v>
      </c>
    </row>
    <row r="58" spans="2:8" ht="45.75" customHeight="1">
      <c r="B58" s="134"/>
      <c r="C58" s="1253" t="s">
        <v>600</v>
      </c>
      <c r="D58" s="1254"/>
      <c r="E58" s="1255"/>
      <c r="F58" s="135">
        <v>100</v>
      </c>
      <c r="G58" s="135">
        <v>200</v>
      </c>
      <c r="H58" s="136">
        <v>300</v>
      </c>
    </row>
    <row r="59" spans="2:8" ht="45.75" customHeight="1">
      <c r="B59" s="134"/>
      <c r="C59" s="1253" t="s">
        <v>601</v>
      </c>
      <c r="D59" s="1254"/>
      <c r="E59" s="1255"/>
      <c r="F59" s="135">
        <v>260</v>
      </c>
      <c r="G59" s="135">
        <v>260</v>
      </c>
      <c r="H59" s="136">
        <v>260</v>
      </c>
    </row>
    <row r="60" spans="2:8" ht="45.75" customHeight="1">
      <c r="B60" s="134"/>
      <c r="C60" s="1253" t="s">
        <v>602</v>
      </c>
      <c r="D60" s="1254"/>
      <c r="E60" s="1255"/>
      <c r="F60" s="135">
        <v>104</v>
      </c>
      <c r="G60" s="135">
        <v>105</v>
      </c>
      <c r="H60" s="136">
        <v>107</v>
      </c>
    </row>
    <row r="61" spans="2:8" ht="45.75" customHeight="1">
      <c r="B61" s="134"/>
      <c r="C61" s="1253" t="s">
        <v>603</v>
      </c>
      <c r="D61" s="1254"/>
      <c r="E61" s="1255"/>
      <c r="F61" s="135">
        <v>78</v>
      </c>
      <c r="G61" s="135">
        <v>75</v>
      </c>
      <c r="H61" s="136">
        <v>80</v>
      </c>
    </row>
    <row r="62" spans="2:8" ht="45.75" customHeight="1" thickBot="1">
      <c r="B62" s="137"/>
      <c r="C62" s="1256" t="s">
        <v>604</v>
      </c>
      <c r="D62" s="1257"/>
      <c r="E62" s="1258"/>
      <c r="F62" s="138" t="s">
        <v>605</v>
      </c>
      <c r="G62" s="138">
        <v>50</v>
      </c>
      <c r="H62" s="139">
        <v>59</v>
      </c>
    </row>
    <row r="63" spans="2:8" ht="52.5" customHeight="1" thickBot="1">
      <c r="B63" s="140"/>
      <c r="C63" s="1259" t="s">
        <v>51</v>
      </c>
      <c r="D63" s="1259"/>
      <c r="E63" s="1260"/>
      <c r="F63" s="141">
        <v>3303</v>
      </c>
      <c r="G63" s="141">
        <v>3398</v>
      </c>
      <c r="H63" s="142">
        <v>3300</v>
      </c>
    </row>
    <row r="64" spans="2:8" ht="15" customHeight="1"/>
    <row r="65" ht="0" hidden="1" customHeight="1"/>
    <row r="66" ht="0" hidden="1" customHeight="1"/>
  </sheetData>
  <sheetProtection algorithmName="SHA-512" hashValue="BFVqo8G964GXuMwNJagZ0+kI/l2egX32Lhq3+7O/+o/zvIXHbTf9HF4B4pS5axFbp53qlA9ksFpTL7t1Tuziaw==" saltValue="+ZFs2nYKJdM1JAHAEj19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555</v>
      </c>
      <c r="G2" s="156"/>
      <c r="H2" s="157"/>
    </row>
    <row r="3" spans="1:8">
      <c r="A3" s="153" t="s">
        <v>548</v>
      </c>
      <c r="B3" s="158"/>
      <c r="C3" s="159"/>
      <c r="D3" s="160">
        <v>130073</v>
      </c>
      <c r="E3" s="161"/>
      <c r="F3" s="162">
        <v>85205</v>
      </c>
      <c r="G3" s="163"/>
      <c r="H3" s="164"/>
    </row>
    <row r="4" spans="1:8">
      <c r="A4" s="165"/>
      <c r="B4" s="166"/>
      <c r="C4" s="167"/>
      <c r="D4" s="168">
        <v>41924</v>
      </c>
      <c r="E4" s="169"/>
      <c r="F4" s="170">
        <v>38847</v>
      </c>
      <c r="G4" s="171"/>
      <c r="H4" s="172"/>
    </row>
    <row r="5" spans="1:8">
      <c r="A5" s="153" t="s">
        <v>550</v>
      </c>
      <c r="B5" s="158"/>
      <c r="C5" s="159"/>
      <c r="D5" s="160">
        <v>61331</v>
      </c>
      <c r="E5" s="161"/>
      <c r="F5" s="162">
        <v>75972</v>
      </c>
      <c r="G5" s="163"/>
      <c r="H5" s="164"/>
    </row>
    <row r="6" spans="1:8">
      <c r="A6" s="165"/>
      <c r="B6" s="166"/>
      <c r="C6" s="167"/>
      <c r="D6" s="168">
        <v>22644</v>
      </c>
      <c r="E6" s="169"/>
      <c r="F6" s="170">
        <v>40712</v>
      </c>
      <c r="G6" s="171"/>
      <c r="H6" s="172"/>
    </row>
    <row r="7" spans="1:8">
      <c r="A7" s="153" t="s">
        <v>551</v>
      </c>
      <c r="B7" s="158"/>
      <c r="C7" s="159"/>
      <c r="D7" s="160">
        <v>72907</v>
      </c>
      <c r="E7" s="161"/>
      <c r="F7" s="162">
        <v>79466</v>
      </c>
      <c r="G7" s="163"/>
      <c r="H7" s="164"/>
    </row>
    <row r="8" spans="1:8">
      <c r="A8" s="165"/>
      <c r="B8" s="166"/>
      <c r="C8" s="167"/>
      <c r="D8" s="168">
        <v>32324</v>
      </c>
      <c r="E8" s="169"/>
      <c r="F8" s="170">
        <v>44645</v>
      </c>
      <c r="G8" s="171"/>
      <c r="H8" s="172"/>
    </row>
    <row r="9" spans="1:8">
      <c r="A9" s="153" t="s">
        <v>552</v>
      </c>
      <c r="B9" s="158"/>
      <c r="C9" s="159"/>
      <c r="D9" s="160">
        <v>92401</v>
      </c>
      <c r="E9" s="161"/>
      <c r="F9" s="162">
        <v>90072</v>
      </c>
      <c r="G9" s="163"/>
      <c r="H9" s="164"/>
    </row>
    <row r="10" spans="1:8">
      <c r="A10" s="165"/>
      <c r="B10" s="166"/>
      <c r="C10" s="167"/>
      <c r="D10" s="168">
        <v>41060</v>
      </c>
      <c r="E10" s="169"/>
      <c r="F10" s="170">
        <v>46083</v>
      </c>
      <c r="G10" s="171"/>
      <c r="H10" s="172"/>
    </row>
    <row r="11" spans="1:8">
      <c r="A11" s="153" t="s">
        <v>553</v>
      </c>
      <c r="B11" s="158"/>
      <c r="C11" s="159"/>
      <c r="D11" s="160">
        <v>117710</v>
      </c>
      <c r="E11" s="161"/>
      <c r="F11" s="162">
        <v>88328</v>
      </c>
      <c r="G11" s="163"/>
      <c r="H11" s="164"/>
    </row>
    <row r="12" spans="1:8">
      <c r="A12" s="165"/>
      <c r="B12" s="166"/>
      <c r="C12" s="173"/>
      <c r="D12" s="168">
        <v>50084</v>
      </c>
      <c r="E12" s="169"/>
      <c r="F12" s="170">
        <v>49013</v>
      </c>
      <c r="G12" s="171"/>
      <c r="H12" s="172"/>
    </row>
    <row r="13" spans="1:8">
      <c r="A13" s="153"/>
      <c r="B13" s="158"/>
      <c r="C13" s="174"/>
      <c r="D13" s="175">
        <v>94884</v>
      </c>
      <c r="E13" s="176"/>
      <c r="F13" s="177">
        <v>83809</v>
      </c>
      <c r="G13" s="178"/>
      <c r="H13" s="164"/>
    </row>
    <row r="14" spans="1:8">
      <c r="A14" s="165"/>
      <c r="B14" s="166"/>
      <c r="C14" s="167"/>
      <c r="D14" s="168">
        <v>37607</v>
      </c>
      <c r="E14" s="169"/>
      <c r="F14" s="170">
        <v>43860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7.33</v>
      </c>
      <c r="C19" s="179">
        <f>ROUND(VALUE(SUBSTITUTE(実質収支比率等に係る経年分析!G$48,"▲","-")),2)</f>
        <v>10.34</v>
      </c>
      <c r="D19" s="179">
        <f>ROUND(VALUE(SUBSTITUTE(実質収支比率等に係る経年分析!H$48,"▲","-")),2)</f>
        <v>9.2100000000000009</v>
      </c>
      <c r="E19" s="179">
        <f>ROUND(VALUE(SUBSTITUTE(実質収支比率等に係る経年分析!I$48,"▲","-")),2)</f>
        <v>10.130000000000001</v>
      </c>
      <c r="F19" s="179">
        <f>ROUND(VALUE(SUBSTITUTE(実質収支比率等に係る経年分析!J$48,"▲","-")),2)</f>
        <v>10.89</v>
      </c>
    </row>
    <row r="20" spans="1:11">
      <c r="A20" s="179" t="s">
        <v>55</v>
      </c>
      <c r="B20" s="179">
        <f>ROUND(VALUE(SUBSTITUTE(実質収支比率等に係る経年分析!F$47,"▲","-")),2)</f>
        <v>45.95</v>
      </c>
      <c r="C20" s="179">
        <f>ROUND(VALUE(SUBSTITUTE(実質収支比率等に係る経年分析!G$47,"▲","-")),2)</f>
        <v>47.48</v>
      </c>
      <c r="D20" s="179">
        <f>ROUND(VALUE(SUBSTITUTE(実質収支比率等に係る経年分析!H$47,"▲","-")),2)</f>
        <v>53.26</v>
      </c>
      <c r="E20" s="179">
        <f>ROUND(VALUE(SUBSTITUTE(実質収支比率等に係る経年分析!I$47,"▲","-")),2)</f>
        <v>53.85</v>
      </c>
      <c r="F20" s="179">
        <f>ROUND(VALUE(SUBSTITUTE(実質収支比率等に係る経年分析!J$47,"▲","-")),2)</f>
        <v>49.49</v>
      </c>
    </row>
    <row r="21" spans="1:11">
      <c r="A21" s="179" t="s">
        <v>56</v>
      </c>
      <c r="B21" s="179">
        <f>IF(ISNUMBER(VALUE(SUBSTITUTE(実質収支比率等に係る経年分析!F$49,"▲","-"))),ROUND(VALUE(SUBSTITUTE(実質収支比率等に係る経年分析!F$49,"▲","-")),2),NA())</f>
        <v>-16.72</v>
      </c>
      <c r="C21" s="179">
        <f>IF(ISNUMBER(VALUE(SUBSTITUTE(実質収支比率等に係る経年分析!G$49,"▲","-"))),ROUND(VALUE(SUBSTITUTE(実質収支比率等に係る経年分析!G$49,"▲","-")),2),NA())</f>
        <v>3.4</v>
      </c>
      <c r="D21" s="179">
        <f>IF(ISNUMBER(VALUE(SUBSTITUTE(実質収支比率等に係る経年分析!H$49,"▲","-"))),ROUND(VALUE(SUBSTITUTE(実質収支比率等に係る経年分析!H$49,"▲","-")),2),NA())</f>
        <v>-1.17</v>
      </c>
      <c r="E21" s="179">
        <f>IF(ISNUMBER(VALUE(SUBSTITUTE(実質収支比率等に係る経年分析!I$49,"▲","-"))),ROUND(VALUE(SUBSTITUTE(実質収支比率等に係る経年分析!I$49,"▲","-")),2),NA())</f>
        <v>-3.86</v>
      </c>
      <c r="F21" s="179">
        <f>IF(ISNUMBER(VALUE(SUBSTITUTE(実質収支比率等に係る経年分析!J$49,"▲","-"))),ROUND(VALUE(SUBSTITUTE(実質収支比率等に係る経年分析!J$49,"▲","-")),2),NA())</f>
        <v>-7.42</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31.22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26.66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18.16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16.579999999999998</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港湾整備事業特別会計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福祉サービス事業特別会計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1.58</v>
      </c>
    </row>
    <row r="34" spans="1:16">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2.5499999999999998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2.85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2.83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2.2999999999999998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7.33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10.34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9.1999999999999993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10.130000000000001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10.89</v>
      </c>
    </row>
    <row r="36" spans="1:16">
      <c r="A36" s="180" t="str">
        <f>IF(連結実質赤字比率に係る赤字・黒字の構成分析!C$34="",NA(),連結実質赤字比率に係る赤字・黒字の構成分析!C$34)</f>
        <v>宅地造成事業特別会計</v>
      </c>
      <c r="B36" s="180">
        <f>IF(ROUND(VALUE(SUBSTITUTE(連結実質赤字比率に係る赤字・黒字の構成分析!F$34,"▲", "-")), 2) &lt; 0, ABS(ROUND(VALUE(SUBSTITUTE(連結実質赤字比率に係る赤字・黒字の構成分析!F$34,"▲", "-")), 2)), NA())</f>
        <v>0.05</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0.05</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0.04</v>
      </c>
      <c r="G36" s="180" t="e">
        <f>IF(ROUND(VALUE(SUBSTITUTE(連結実質赤字比率に係る赤字・黒字の構成分析!H$34,"▲", "-")), 2) &gt;= 0, ABS(ROUND(VALUE(SUBSTITUTE(連結実質赤字比率に係る赤字・黒字の構成分析!H$34,"▲", "-")), 2)), NA())</f>
        <v>#N/A</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0</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626</v>
      </c>
      <c r="E42" s="181"/>
      <c r="F42" s="181"/>
      <c r="G42" s="181">
        <f>'実質公債費比率（分子）の構造'!L$52</f>
        <v>630</v>
      </c>
      <c r="H42" s="181"/>
      <c r="I42" s="181"/>
      <c r="J42" s="181">
        <f>'実質公債費比率（分子）の構造'!M$52</f>
        <v>661</v>
      </c>
      <c r="K42" s="181"/>
      <c r="L42" s="181"/>
      <c r="M42" s="181">
        <f>'実質公債費比率（分子）の構造'!N$52</f>
        <v>653</v>
      </c>
      <c r="N42" s="181"/>
      <c r="O42" s="181"/>
      <c r="P42" s="181">
        <f>'実質公債費比率（分子）の構造'!O$52</f>
        <v>709</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11</v>
      </c>
      <c r="C44" s="181"/>
      <c r="D44" s="181"/>
      <c r="E44" s="181">
        <f>'実質公債費比率（分子）の構造'!L$50</f>
        <v>9</v>
      </c>
      <c r="F44" s="181"/>
      <c r="G44" s="181"/>
      <c r="H44" s="181">
        <f>'実質公債費比率（分子）の構造'!M$50</f>
        <v>6</v>
      </c>
      <c r="I44" s="181"/>
      <c r="J44" s="181"/>
      <c r="K44" s="181">
        <f>'実質公債費比率（分子）の構造'!N$50</f>
        <v>4</v>
      </c>
      <c r="L44" s="181"/>
      <c r="M44" s="181"/>
      <c r="N44" s="181">
        <f>'実質公債費比率（分子）の構造'!O$50</f>
        <v>3</v>
      </c>
      <c r="O44" s="181"/>
      <c r="P44" s="181"/>
    </row>
    <row r="45" spans="1:16">
      <c r="A45" s="181" t="s">
        <v>66</v>
      </c>
      <c r="B45" s="181">
        <f>'実質公債費比率（分子）の構造'!K$49</f>
        <v>33</v>
      </c>
      <c r="C45" s="181"/>
      <c r="D45" s="181"/>
      <c r="E45" s="181">
        <f>'実質公債費比率（分子）の構造'!L$49</f>
        <v>37</v>
      </c>
      <c r="F45" s="181"/>
      <c r="G45" s="181"/>
      <c r="H45" s="181">
        <f>'実質公債費比率（分子）の構造'!M$49</f>
        <v>35</v>
      </c>
      <c r="I45" s="181"/>
      <c r="J45" s="181"/>
      <c r="K45" s="181">
        <f>'実質公債費比率（分子）の構造'!N$49</f>
        <v>58</v>
      </c>
      <c r="L45" s="181"/>
      <c r="M45" s="181"/>
      <c r="N45" s="181">
        <f>'実質公債費比率（分子）の構造'!O$49</f>
        <v>121</v>
      </c>
      <c r="O45" s="181"/>
      <c r="P45" s="181"/>
    </row>
    <row r="46" spans="1:16">
      <c r="A46" s="181" t="s">
        <v>67</v>
      </c>
      <c r="B46" s="181">
        <f>'実質公債費比率（分子）の構造'!K$48</f>
        <v>65</v>
      </c>
      <c r="C46" s="181"/>
      <c r="D46" s="181"/>
      <c r="E46" s="181">
        <f>'実質公債費比率（分子）の構造'!L$48</f>
        <v>62</v>
      </c>
      <c r="F46" s="181"/>
      <c r="G46" s="181"/>
      <c r="H46" s="181">
        <f>'実質公債費比率（分子）の構造'!M$48</f>
        <v>19</v>
      </c>
      <c r="I46" s="181"/>
      <c r="J46" s="181"/>
      <c r="K46" s="181">
        <f>'実質公債費比率（分子）の構造'!N$48</f>
        <v>18</v>
      </c>
      <c r="L46" s="181"/>
      <c r="M46" s="181"/>
      <c r="N46" s="181">
        <f>'実質公債費比率（分子）の構造'!O$48</f>
        <v>15</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798</v>
      </c>
      <c r="C49" s="181"/>
      <c r="D49" s="181"/>
      <c r="E49" s="181">
        <f>'実質公債費比率（分子）の構造'!L$45</f>
        <v>776</v>
      </c>
      <c r="F49" s="181"/>
      <c r="G49" s="181"/>
      <c r="H49" s="181">
        <f>'実質公債費比率（分子）の構造'!M$45</f>
        <v>864</v>
      </c>
      <c r="I49" s="181"/>
      <c r="J49" s="181"/>
      <c r="K49" s="181">
        <f>'実質公債費比率（分子）の構造'!N$45</f>
        <v>837</v>
      </c>
      <c r="L49" s="181"/>
      <c r="M49" s="181"/>
      <c r="N49" s="181">
        <f>'実質公債費比率（分子）の構造'!O$45</f>
        <v>904</v>
      </c>
      <c r="O49" s="181"/>
      <c r="P49" s="181"/>
    </row>
    <row r="50" spans="1:16">
      <c r="A50" s="181" t="s">
        <v>71</v>
      </c>
      <c r="B50" s="181" t="e">
        <f>NA()</f>
        <v>#N/A</v>
      </c>
      <c r="C50" s="181">
        <f>IF(ISNUMBER('実質公債費比率（分子）の構造'!K$53),'実質公債費比率（分子）の構造'!K$53,NA())</f>
        <v>281</v>
      </c>
      <c r="D50" s="181" t="e">
        <f>NA()</f>
        <v>#N/A</v>
      </c>
      <c r="E50" s="181" t="e">
        <f>NA()</f>
        <v>#N/A</v>
      </c>
      <c r="F50" s="181">
        <f>IF(ISNUMBER('実質公債費比率（分子）の構造'!L$53),'実質公債費比率（分子）の構造'!L$53,NA())</f>
        <v>254</v>
      </c>
      <c r="G50" s="181" t="e">
        <f>NA()</f>
        <v>#N/A</v>
      </c>
      <c r="H50" s="181" t="e">
        <f>NA()</f>
        <v>#N/A</v>
      </c>
      <c r="I50" s="181">
        <f>IF(ISNUMBER('実質公債費比率（分子）の構造'!M$53),'実質公債費比率（分子）の構造'!M$53,NA())</f>
        <v>263</v>
      </c>
      <c r="J50" s="181" t="e">
        <f>NA()</f>
        <v>#N/A</v>
      </c>
      <c r="K50" s="181" t="e">
        <f>NA()</f>
        <v>#N/A</v>
      </c>
      <c r="L50" s="181">
        <f>IF(ISNUMBER('実質公債費比率（分子）の構造'!N$53),'実質公債費比率（分子）の構造'!N$53,NA())</f>
        <v>264</v>
      </c>
      <c r="M50" s="181" t="e">
        <f>NA()</f>
        <v>#N/A</v>
      </c>
      <c r="N50" s="181" t="e">
        <f>NA()</f>
        <v>#N/A</v>
      </c>
      <c r="O50" s="181">
        <f>IF(ISNUMBER('実質公債費比率（分子）の構造'!O$53),'実質公債費比率（分子）の構造'!O$53,NA())</f>
        <v>334</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7074</v>
      </c>
      <c r="E56" s="180"/>
      <c r="F56" s="180"/>
      <c r="G56" s="180">
        <f>'将来負担比率（分子）の構造'!J$52</f>
        <v>8435</v>
      </c>
      <c r="H56" s="180"/>
      <c r="I56" s="180"/>
      <c r="J56" s="180">
        <f>'将来負担比率（分子）の構造'!K$52</f>
        <v>8432</v>
      </c>
      <c r="K56" s="180"/>
      <c r="L56" s="180"/>
      <c r="M56" s="180">
        <f>'将来負担比率（分子）の構造'!L$52</f>
        <v>8403</v>
      </c>
      <c r="N56" s="180"/>
      <c r="O56" s="180"/>
      <c r="P56" s="180">
        <f>'将来負担比率（分子）の構造'!M$52</f>
        <v>8427</v>
      </c>
    </row>
    <row r="57" spans="1:16">
      <c r="A57" s="180" t="s">
        <v>42</v>
      </c>
      <c r="B57" s="180"/>
      <c r="C57" s="180"/>
      <c r="D57" s="180">
        <f>'将来負担比率（分子）の構造'!I$51</f>
        <v>127</v>
      </c>
      <c r="E57" s="180"/>
      <c r="F57" s="180"/>
      <c r="G57" s="180">
        <f>'将来負担比率（分子）の構造'!J$51</f>
        <v>115</v>
      </c>
      <c r="H57" s="180"/>
      <c r="I57" s="180"/>
      <c r="J57" s="180">
        <f>'将来負担比率（分子）の構造'!K$51</f>
        <v>128</v>
      </c>
      <c r="K57" s="180"/>
      <c r="L57" s="180"/>
      <c r="M57" s="180">
        <f>'将来負担比率（分子）の構造'!L$51</f>
        <v>189</v>
      </c>
      <c r="N57" s="180"/>
      <c r="O57" s="180"/>
      <c r="P57" s="180">
        <f>'将来負担比率（分子）の構造'!M$51</f>
        <v>332</v>
      </c>
    </row>
    <row r="58" spans="1:16">
      <c r="A58" s="180" t="s">
        <v>41</v>
      </c>
      <c r="B58" s="180"/>
      <c r="C58" s="180"/>
      <c r="D58" s="180">
        <f>'将来負担比率（分子）の構造'!I$50</f>
        <v>2852</v>
      </c>
      <c r="E58" s="180"/>
      <c r="F58" s="180"/>
      <c r="G58" s="180">
        <f>'将来負担比率（分子）の構造'!J$50</f>
        <v>3031</v>
      </c>
      <c r="H58" s="180"/>
      <c r="I58" s="180"/>
      <c r="J58" s="180">
        <f>'将来負担比率（分子）の構造'!K$50</f>
        <v>3479</v>
      </c>
      <c r="K58" s="180"/>
      <c r="L58" s="180"/>
      <c r="M58" s="180">
        <f>'将来負担比率（分子）の構造'!L$50</f>
        <v>3611</v>
      </c>
      <c r="N58" s="180"/>
      <c r="O58" s="180"/>
      <c r="P58" s="180">
        <f>'将来負担比率（分子）の構造'!M$50</f>
        <v>3586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1460</v>
      </c>
      <c r="C62" s="180"/>
      <c r="D62" s="180"/>
      <c r="E62" s="180">
        <f>'将来負担比率（分子）の構造'!J$45</f>
        <v>1624</v>
      </c>
      <c r="F62" s="180"/>
      <c r="G62" s="180"/>
      <c r="H62" s="180">
        <f>'将来負担比率（分子）の構造'!K$45</f>
        <v>1602</v>
      </c>
      <c r="I62" s="180"/>
      <c r="J62" s="180"/>
      <c r="K62" s="180">
        <f>'将来負担比率（分子）の構造'!L$45</f>
        <v>1447</v>
      </c>
      <c r="L62" s="180"/>
      <c r="M62" s="180"/>
      <c r="N62" s="180">
        <f>'将来負担比率（分子）の構造'!M$45</f>
        <v>1381</v>
      </c>
      <c r="O62" s="180"/>
      <c r="P62" s="180"/>
    </row>
    <row r="63" spans="1:16">
      <c r="A63" s="180" t="s">
        <v>34</v>
      </c>
      <c r="B63" s="180">
        <f>'将来負担比率（分子）の構造'!I$44</f>
        <v>514</v>
      </c>
      <c r="C63" s="180"/>
      <c r="D63" s="180"/>
      <c r="E63" s="180">
        <f>'将来負担比率（分子）の構造'!J$44</f>
        <v>1820</v>
      </c>
      <c r="F63" s="180"/>
      <c r="G63" s="180"/>
      <c r="H63" s="180">
        <f>'将来負担比率（分子）の構造'!K$44</f>
        <v>1819</v>
      </c>
      <c r="I63" s="180"/>
      <c r="J63" s="180"/>
      <c r="K63" s="180">
        <f>'将来負担比率（分子）の構造'!L$44</f>
        <v>1765</v>
      </c>
      <c r="L63" s="180"/>
      <c r="M63" s="180"/>
      <c r="N63" s="180">
        <f>'将来負担比率（分子）の構造'!M$44</f>
        <v>1606</v>
      </c>
      <c r="O63" s="180"/>
      <c r="P63" s="180"/>
    </row>
    <row r="64" spans="1:16">
      <c r="A64" s="180" t="s">
        <v>33</v>
      </c>
      <c r="B64" s="180">
        <f>'将来負担比率（分子）の構造'!I$43</f>
        <v>561</v>
      </c>
      <c r="C64" s="180"/>
      <c r="D64" s="180"/>
      <c r="E64" s="180">
        <f>'将来負担比率（分子）の構造'!J$43</f>
        <v>523</v>
      </c>
      <c r="F64" s="180"/>
      <c r="G64" s="180"/>
      <c r="H64" s="180">
        <f>'将来負担比率（分子）の構造'!K$43</f>
        <v>137</v>
      </c>
      <c r="I64" s="180"/>
      <c r="J64" s="180"/>
      <c r="K64" s="180">
        <f>'将来負担比率（分子）の構造'!L$43</f>
        <v>102</v>
      </c>
      <c r="L64" s="180"/>
      <c r="M64" s="180"/>
      <c r="N64" s="180">
        <f>'将来負担比率（分子）の構造'!M$43</f>
        <v>53</v>
      </c>
      <c r="O64" s="180"/>
      <c r="P64" s="180"/>
    </row>
    <row r="65" spans="1:16">
      <c r="A65" s="180" t="s">
        <v>32</v>
      </c>
      <c r="B65" s="180">
        <f>'将来負担比率（分子）の構造'!I$42</f>
        <v>235</v>
      </c>
      <c r="C65" s="180"/>
      <c r="D65" s="180"/>
      <c r="E65" s="180">
        <f>'将来負担比率（分子）の構造'!J$42</f>
        <v>227</v>
      </c>
      <c r="F65" s="180"/>
      <c r="G65" s="180"/>
      <c r="H65" s="180">
        <f>'将来負担比率（分子）の構造'!K$42</f>
        <v>221</v>
      </c>
      <c r="I65" s="180"/>
      <c r="J65" s="180"/>
      <c r="K65" s="180">
        <f>'将来負担比率（分子）の構造'!L$42</f>
        <v>218</v>
      </c>
      <c r="L65" s="180"/>
      <c r="M65" s="180"/>
      <c r="N65" s="180">
        <f>'将来負担比率（分子）の構造'!M$42</f>
        <v>216</v>
      </c>
      <c r="O65" s="180"/>
      <c r="P65" s="180"/>
    </row>
    <row r="66" spans="1:16">
      <c r="A66" s="180" t="s">
        <v>31</v>
      </c>
      <c r="B66" s="180">
        <f>'将来負担比率（分子）の構造'!I$41</f>
        <v>7866</v>
      </c>
      <c r="C66" s="180"/>
      <c r="D66" s="180"/>
      <c r="E66" s="180">
        <f>'将来負担比率（分子）の構造'!J$41</f>
        <v>9221</v>
      </c>
      <c r="F66" s="180"/>
      <c r="G66" s="180"/>
      <c r="H66" s="180">
        <f>'将来負担比率（分子）の構造'!K$41</f>
        <v>9556</v>
      </c>
      <c r="I66" s="180"/>
      <c r="J66" s="180"/>
      <c r="K66" s="180">
        <f>'将来負担比率（分子）の構造'!L$41</f>
        <v>9673</v>
      </c>
      <c r="L66" s="180"/>
      <c r="M66" s="180"/>
      <c r="N66" s="180">
        <f>'将来負担比率（分子）の構造'!M$41</f>
        <v>10307</v>
      </c>
      <c r="O66" s="180"/>
      <c r="P66" s="180"/>
    </row>
    <row r="67" spans="1:16">
      <c r="A67" s="180" t="s">
        <v>75</v>
      </c>
      <c r="B67" s="180" t="e">
        <f>NA()</f>
        <v>#N/A</v>
      </c>
      <c r="C67" s="180">
        <f>IF(ISNUMBER('将来負担比率（分子）の構造'!I$53), IF('将来負担比率（分子）の構造'!I$53 &lt; 0, 0, '将来負担比率（分子）の構造'!I$53), NA())</f>
        <v>583</v>
      </c>
      <c r="D67" s="180" t="e">
        <f>NA()</f>
        <v>#N/A</v>
      </c>
      <c r="E67" s="180" t="e">
        <f>NA()</f>
        <v>#N/A</v>
      </c>
      <c r="F67" s="180">
        <f>IF(ISNUMBER('将来負担比率（分子）の構造'!J$53), IF('将来負担比率（分子）の構造'!J$53 &lt; 0, 0, '将来負担比率（分子）の構造'!J$53), NA())</f>
        <v>1834</v>
      </c>
      <c r="G67" s="180" t="e">
        <f>NA()</f>
        <v>#N/A</v>
      </c>
      <c r="H67" s="180" t="e">
        <f>NA()</f>
        <v>#N/A</v>
      </c>
      <c r="I67" s="180">
        <f>IF(ISNUMBER('将来負担比率（分子）の構造'!K$53), IF('将来負担比率（分子）の構造'!K$53 &lt; 0, 0, '将来負担比率（分子）の構造'!K$53), NA())</f>
        <v>1296</v>
      </c>
      <c r="J67" s="180" t="e">
        <f>NA()</f>
        <v>#N/A</v>
      </c>
      <c r="K67" s="180" t="e">
        <f>NA()</f>
        <v>#N/A</v>
      </c>
      <c r="L67" s="180">
        <f>IF(ISNUMBER('将来負担比率（分子）の構造'!L$53), IF('将来負担比率（分子）の構造'!L$53 &lt; 0, 0, '将来負担比率（分子）の構造'!L$53), NA())</f>
        <v>1002</v>
      </c>
      <c r="M67" s="180" t="e">
        <f>NA()</f>
        <v>#N/A</v>
      </c>
      <c r="N67" s="180" t="e">
        <f>NA()</f>
        <v>#N/A</v>
      </c>
      <c r="O67" s="180">
        <f>IF(ISNUMBER('将来負担比率（分子）の構造'!M$53), IF('将来負担比率（分子）の構造'!M$53 &lt; 0, 0, '将来負担比率（分子）の構造'!M$53), NA())</f>
        <v>1218</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2510</v>
      </c>
      <c r="C72" s="184">
        <f>基金残高に係る経年分析!G55</f>
        <v>2509</v>
      </c>
      <c r="D72" s="184">
        <f>基金残高に係る経年分析!H55</f>
        <v>2348</v>
      </c>
    </row>
    <row r="73" spans="1:16">
      <c r="A73" s="183" t="s">
        <v>78</v>
      </c>
      <c r="B73" s="184">
        <f>基金残高に係る経年分析!F56</f>
        <v>10</v>
      </c>
      <c r="C73" s="184">
        <f>基金残高に係る経年分析!G56</f>
        <v>10</v>
      </c>
      <c r="D73" s="184">
        <f>基金残高に係る経年分析!H56</f>
        <v>10</v>
      </c>
    </row>
    <row r="74" spans="1:16">
      <c r="A74" s="183" t="s">
        <v>79</v>
      </c>
      <c r="B74" s="184">
        <f>基金残高に係る経年分析!F57</f>
        <v>783</v>
      </c>
      <c r="C74" s="184">
        <f>基金残高に係る経年分析!G57</f>
        <v>878</v>
      </c>
      <c r="D74" s="184">
        <f>基金残高に係る経年分析!H57</f>
        <v>942</v>
      </c>
    </row>
  </sheetData>
  <sheetProtection algorithmName="SHA-512" hashValue="SKRC39to5DoQIy6llvyHiUivzqtnDSNoNHLPcxSGck5QvIH0sdWohHPR1uWiSBcmnoSE24X4Uf/D0lne5M8b0A==" saltValue="Ts7zQOrPQ4zLMAOoMkV7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226</v>
      </c>
      <c r="C5" s="628"/>
      <c r="D5" s="628"/>
      <c r="E5" s="628"/>
      <c r="F5" s="628"/>
      <c r="G5" s="628"/>
      <c r="H5" s="628"/>
      <c r="I5" s="628"/>
      <c r="J5" s="628"/>
      <c r="K5" s="628"/>
      <c r="L5" s="628"/>
      <c r="M5" s="628"/>
      <c r="N5" s="628"/>
      <c r="O5" s="628"/>
      <c r="P5" s="628"/>
      <c r="Q5" s="629"/>
      <c r="R5" s="630">
        <v>1602312</v>
      </c>
      <c r="S5" s="631"/>
      <c r="T5" s="631"/>
      <c r="U5" s="631"/>
      <c r="V5" s="631"/>
      <c r="W5" s="631"/>
      <c r="X5" s="631"/>
      <c r="Y5" s="632"/>
      <c r="Z5" s="633">
        <v>17.899999999999999</v>
      </c>
      <c r="AA5" s="633"/>
      <c r="AB5" s="633"/>
      <c r="AC5" s="633"/>
      <c r="AD5" s="634">
        <v>1602312</v>
      </c>
      <c r="AE5" s="634"/>
      <c r="AF5" s="634"/>
      <c r="AG5" s="634"/>
      <c r="AH5" s="634"/>
      <c r="AI5" s="634"/>
      <c r="AJ5" s="634"/>
      <c r="AK5" s="634"/>
      <c r="AL5" s="635">
        <v>34.9</v>
      </c>
      <c r="AM5" s="636"/>
      <c r="AN5" s="636"/>
      <c r="AO5" s="637"/>
      <c r="AP5" s="627" t="s">
        <v>227</v>
      </c>
      <c r="AQ5" s="628"/>
      <c r="AR5" s="628"/>
      <c r="AS5" s="628"/>
      <c r="AT5" s="628"/>
      <c r="AU5" s="628"/>
      <c r="AV5" s="628"/>
      <c r="AW5" s="628"/>
      <c r="AX5" s="628"/>
      <c r="AY5" s="628"/>
      <c r="AZ5" s="628"/>
      <c r="BA5" s="628"/>
      <c r="BB5" s="628"/>
      <c r="BC5" s="628"/>
      <c r="BD5" s="628"/>
      <c r="BE5" s="628"/>
      <c r="BF5" s="629"/>
      <c r="BG5" s="641">
        <v>1570054</v>
      </c>
      <c r="BH5" s="642"/>
      <c r="BI5" s="642"/>
      <c r="BJ5" s="642"/>
      <c r="BK5" s="642"/>
      <c r="BL5" s="642"/>
      <c r="BM5" s="642"/>
      <c r="BN5" s="643"/>
      <c r="BO5" s="644">
        <v>98</v>
      </c>
      <c r="BP5" s="644"/>
      <c r="BQ5" s="644"/>
      <c r="BR5" s="644"/>
      <c r="BS5" s="645" t="s">
        <v>228</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220</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c r="B6" s="638" t="s">
        <v>232</v>
      </c>
      <c r="C6" s="639"/>
      <c r="D6" s="639"/>
      <c r="E6" s="639"/>
      <c r="F6" s="639"/>
      <c r="G6" s="639"/>
      <c r="H6" s="639"/>
      <c r="I6" s="639"/>
      <c r="J6" s="639"/>
      <c r="K6" s="639"/>
      <c r="L6" s="639"/>
      <c r="M6" s="639"/>
      <c r="N6" s="639"/>
      <c r="O6" s="639"/>
      <c r="P6" s="639"/>
      <c r="Q6" s="640"/>
      <c r="R6" s="641">
        <v>58371</v>
      </c>
      <c r="S6" s="642"/>
      <c r="T6" s="642"/>
      <c r="U6" s="642"/>
      <c r="V6" s="642"/>
      <c r="W6" s="642"/>
      <c r="X6" s="642"/>
      <c r="Y6" s="643"/>
      <c r="Z6" s="644">
        <v>0.7</v>
      </c>
      <c r="AA6" s="644"/>
      <c r="AB6" s="644"/>
      <c r="AC6" s="644"/>
      <c r="AD6" s="645">
        <v>58371</v>
      </c>
      <c r="AE6" s="645"/>
      <c r="AF6" s="645"/>
      <c r="AG6" s="645"/>
      <c r="AH6" s="645"/>
      <c r="AI6" s="645"/>
      <c r="AJ6" s="645"/>
      <c r="AK6" s="645"/>
      <c r="AL6" s="646">
        <v>1.3</v>
      </c>
      <c r="AM6" s="647"/>
      <c r="AN6" s="647"/>
      <c r="AO6" s="648"/>
      <c r="AP6" s="638" t="s">
        <v>233</v>
      </c>
      <c r="AQ6" s="639"/>
      <c r="AR6" s="639"/>
      <c r="AS6" s="639"/>
      <c r="AT6" s="639"/>
      <c r="AU6" s="639"/>
      <c r="AV6" s="639"/>
      <c r="AW6" s="639"/>
      <c r="AX6" s="639"/>
      <c r="AY6" s="639"/>
      <c r="AZ6" s="639"/>
      <c r="BA6" s="639"/>
      <c r="BB6" s="639"/>
      <c r="BC6" s="639"/>
      <c r="BD6" s="639"/>
      <c r="BE6" s="639"/>
      <c r="BF6" s="640"/>
      <c r="BG6" s="641">
        <v>1570054</v>
      </c>
      <c r="BH6" s="642"/>
      <c r="BI6" s="642"/>
      <c r="BJ6" s="642"/>
      <c r="BK6" s="642"/>
      <c r="BL6" s="642"/>
      <c r="BM6" s="642"/>
      <c r="BN6" s="643"/>
      <c r="BO6" s="644">
        <v>98</v>
      </c>
      <c r="BP6" s="644"/>
      <c r="BQ6" s="644"/>
      <c r="BR6" s="644"/>
      <c r="BS6" s="645" t="s">
        <v>228</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83336</v>
      </c>
      <c r="CS6" s="642"/>
      <c r="CT6" s="642"/>
      <c r="CU6" s="642"/>
      <c r="CV6" s="642"/>
      <c r="CW6" s="642"/>
      <c r="CX6" s="642"/>
      <c r="CY6" s="643"/>
      <c r="CZ6" s="635">
        <v>1</v>
      </c>
      <c r="DA6" s="636"/>
      <c r="DB6" s="636"/>
      <c r="DC6" s="655"/>
      <c r="DD6" s="650" t="s">
        <v>228</v>
      </c>
      <c r="DE6" s="642"/>
      <c r="DF6" s="642"/>
      <c r="DG6" s="642"/>
      <c r="DH6" s="642"/>
      <c r="DI6" s="642"/>
      <c r="DJ6" s="642"/>
      <c r="DK6" s="642"/>
      <c r="DL6" s="642"/>
      <c r="DM6" s="642"/>
      <c r="DN6" s="642"/>
      <c r="DO6" s="642"/>
      <c r="DP6" s="643"/>
      <c r="DQ6" s="650">
        <v>83336</v>
      </c>
      <c r="DR6" s="642"/>
      <c r="DS6" s="642"/>
      <c r="DT6" s="642"/>
      <c r="DU6" s="642"/>
      <c r="DV6" s="642"/>
      <c r="DW6" s="642"/>
      <c r="DX6" s="642"/>
      <c r="DY6" s="642"/>
      <c r="DZ6" s="642"/>
      <c r="EA6" s="642"/>
      <c r="EB6" s="642"/>
      <c r="EC6" s="651"/>
    </row>
    <row r="7" spans="2:143" ht="11.25" customHeight="1">
      <c r="B7" s="638" t="s">
        <v>235</v>
      </c>
      <c r="C7" s="639"/>
      <c r="D7" s="639"/>
      <c r="E7" s="639"/>
      <c r="F7" s="639"/>
      <c r="G7" s="639"/>
      <c r="H7" s="639"/>
      <c r="I7" s="639"/>
      <c r="J7" s="639"/>
      <c r="K7" s="639"/>
      <c r="L7" s="639"/>
      <c r="M7" s="639"/>
      <c r="N7" s="639"/>
      <c r="O7" s="639"/>
      <c r="P7" s="639"/>
      <c r="Q7" s="640"/>
      <c r="R7" s="641">
        <v>3682</v>
      </c>
      <c r="S7" s="642"/>
      <c r="T7" s="642"/>
      <c r="U7" s="642"/>
      <c r="V7" s="642"/>
      <c r="W7" s="642"/>
      <c r="X7" s="642"/>
      <c r="Y7" s="643"/>
      <c r="Z7" s="644">
        <v>0</v>
      </c>
      <c r="AA7" s="644"/>
      <c r="AB7" s="644"/>
      <c r="AC7" s="644"/>
      <c r="AD7" s="645">
        <v>3682</v>
      </c>
      <c r="AE7" s="645"/>
      <c r="AF7" s="645"/>
      <c r="AG7" s="645"/>
      <c r="AH7" s="645"/>
      <c r="AI7" s="645"/>
      <c r="AJ7" s="645"/>
      <c r="AK7" s="645"/>
      <c r="AL7" s="646">
        <v>0.1</v>
      </c>
      <c r="AM7" s="647"/>
      <c r="AN7" s="647"/>
      <c r="AO7" s="648"/>
      <c r="AP7" s="638" t="s">
        <v>236</v>
      </c>
      <c r="AQ7" s="639"/>
      <c r="AR7" s="639"/>
      <c r="AS7" s="639"/>
      <c r="AT7" s="639"/>
      <c r="AU7" s="639"/>
      <c r="AV7" s="639"/>
      <c r="AW7" s="639"/>
      <c r="AX7" s="639"/>
      <c r="AY7" s="639"/>
      <c r="AZ7" s="639"/>
      <c r="BA7" s="639"/>
      <c r="BB7" s="639"/>
      <c r="BC7" s="639"/>
      <c r="BD7" s="639"/>
      <c r="BE7" s="639"/>
      <c r="BF7" s="640"/>
      <c r="BG7" s="641">
        <v>711480</v>
      </c>
      <c r="BH7" s="642"/>
      <c r="BI7" s="642"/>
      <c r="BJ7" s="642"/>
      <c r="BK7" s="642"/>
      <c r="BL7" s="642"/>
      <c r="BM7" s="642"/>
      <c r="BN7" s="643"/>
      <c r="BO7" s="644">
        <v>44.4</v>
      </c>
      <c r="BP7" s="644"/>
      <c r="BQ7" s="644"/>
      <c r="BR7" s="644"/>
      <c r="BS7" s="645" t="s">
        <v>228</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1113895</v>
      </c>
      <c r="CS7" s="642"/>
      <c r="CT7" s="642"/>
      <c r="CU7" s="642"/>
      <c r="CV7" s="642"/>
      <c r="CW7" s="642"/>
      <c r="CX7" s="642"/>
      <c r="CY7" s="643"/>
      <c r="CZ7" s="644">
        <v>13.5</v>
      </c>
      <c r="DA7" s="644"/>
      <c r="DB7" s="644"/>
      <c r="DC7" s="644"/>
      <c r="DD7" s="650">
        <v>125044</v>
      </c>
      <c r="DE7" s="642"/>
      <c r="DF7" s="642"/>
      <c r="DG7" s="642"/>
      <c r="DH7" s="642"/>
      <c r="DI7" s="642"/>
      <c r="DJ7" s="642"/>
      <c r="DK7" s="642"/>
      <c r="DL7" s="642"/>
      <c r="DM7" s="642"/>
      <c r="DN7" s="642"/>
      <c r="DO7" s="642"/>
      <c r="DP7" s="643"/>
      <c r="DQ7" s="650">
        <v>836059</v>
      </c>
      <c r="DR7" s="642"/>
      <c r="DS7" s="642"/>
      <c r="DT7" s="642"/>
      <c r="DU7" s="642"/>
      <c r="DV7" s="642"/>
      <c r="DW7" s="642"/>
      <c r="DX7" s="642"/>
      <c r="DY7" s="642"/>
      <c r="DZ7" s="642"/>
      <c r="EA7" s="642"/>
      <c r="EB7" s="642"/>
      <c r="EC7" s="651"/>
    </row>
    <row r="8" spans="2:143" ht="11.25" customHeight="1">
      <c r="B8" s="638" t="s">
        <v>238</v>
      </c>
      <c r="C8" s="639"/>
      <c r="D8" s="639"/>
      <c r="E8" s="639"/>
      <c r="F8" s="639"/>
      <c r="G8" s="639"/>
      <c r="H8" s="639"/>
      <c r="I8" s="639"/>
      <c r="J8" s="639"/>
      <c r="K8" s="639"/>
      <c r="L8" s="639"/>
      <c r="M8" s="639"/>
      <c r="N8" s="639"/>
      <c r="O8" s="639"/>
      <c r="P8" s="639"/>
      <c r="Q8" s="640"/>
      <c r="R8" s="641">
        <v>7684</v>
      </c>
      <c r="S8" s="642"/>
      <c r="T8" s="642"/>
      <c r="U8" s="642"/>
      <c r="V8" s="642"/>
      <c r="W8" s="642"/>
      <c r="X8" s="642"/>
      <c r="Y8" s="643"/>
      <c r="Z8" s="644">
        <v>0.1</v>
      </c>
      <c r="AA8" s="644"/>
      <c r="AB8" s="644"/>
      <c r="AC8" s="644"/>
      <c r="AD8" s="645">
        <v>7684</v>
      </c>
      <c r="AE8" s="645"/>
      <c r="AF8" s="645"/>
      <c r="AG8" s="645"/>
      <c r="AH8" s="645"/>
      <c r="AI8" s="645"/>
      <c r="AJ8" s="645"/>
      <c r="AK8" s="645"/>
      <c r="AL8" s="646">
        <v>0.2</v>
      </c>
      <c r="AM8" s="647"/>
      <c r="AN8" s="647"/>
      <c r="AO8" s="648"/>
      <c r="AP8" s="638" t="s">
        <v>239</v>
      </c>
      <c r="AQ8" s="639"/>
      <c r="AR8" s="639"/>
      <c r="AS8" s="639"/>
      <c r="AT8" s="639"/>
      <c r="AU8" s="639"/>
      <c r="AV8" s="639"/>
      <c r="AW8" s="639"/>
      <c r="AX8" s="639"/>
      <c r="AY8" s="639"/>
      <c r="AZ8" s="639"/>
      <c r="BA8" s="639"/>
      <c r="BB8" s="639"/>
      <c r="BC8" s="639"/>
      <c r="BD8" s="639"/>
      <c r="BE8" s="639"/>
      <c r="BF8" s="640"/>
      <c r="BG8" s="641">
        <v>24968</v>
      </c>
      <c r="BH8" s="642"/>
      <c r="BI8" s="642"/>
      <c r="BJ8" s="642"/>
      <c r="BK8" s="642"/>
      <c r="BL8" s="642"/>
      <c r="BM8" s="642"/>
      <c r="BN8" s="643"/>
      <c r="BO8" s="644">
        <v>1.6</v>
      </c>
      <c r="BP8" s="644"/>
      <c r="BQ8" s="644"/>
      <c r="BR8" s="644"/>
      <c r="BS8" s="650" t="s">
        <v>228</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2095413</v>
      </c>
      <c r="CS8" s="642"/>
      <c r="CT8" s="642"/>
      <c r="CU8" s="642"/>
      <c r="CV8" s="642"/>
      <c r="CW8" s="642"/>
      <c r="CX8" s="642"/>
      <c r="CY8" s="643"/>
      <c r="CZ8" s="644">
        <v>25.4</v>
      </c>
      <c r="DA8" s="644"/>
      <c r="DB8" s="644"/>
      <c r="DC8" s="644"/>
      <c r="DD8" s="650">
        <v>235857</v>
      </c>
      <c r="DE8" s="642"/>
      <c r="DF8" s="642"/>
      <c r="DG8" s="642"/>
      <c r="DH8" s="642"/>
      <c r="DI8" s="642"/>
      <c r="DJ8" s="642"/>
      <c r="DK8" s="642"/>
      <c r="DL8" s="642"/>
      <c r="DM8" s="642"/>
      <c r="DN8" s="642"/>
      <c r="DO8" s="642"/>
      <c r="DP8" s="643"/>
      <c r="DQ8" s="650">
        <v>1156894</v>
      </c>
      <c r="DR8" s="642"/>
      <c r="DS8" s="642"/>
      <c r="DT8" s="642"/>
      <c r="DU8" s="642"/>
      <c r="DV8" s="642"/>
      <c r="DW8" s="642"/>
      <c r="DX8" s="642"/>
      <c r="DY8" s="642"/>
      <c r="DZ8" s="642"/>
      <c r="EA8" s="642"/>
      <c r="EB8" s="642"/>
      <c r="EC8" s="651"/>
    </row>
    <row r="9" spans="2:143" ht="11.25" customHeight="1">
      <c r="B9" s="638" t="s">
        <v>241</v>
      </c>
      <c r="C9" s="639"/>
      <c r="D9" s="639"/>
      <c r="E9" s="639"/>
      <c r="F9" s="639"/>
      <c r="G9" s="639"/>
      <c r="H9" s="639"/>
      <c r="I9" s="639"/>
      <c r="J9" s="639"/>
      <c r="K9" s="639"/>
      <c r="L9" s="639"/>
      <c r="M9" s="639"/>
      <c r="N9" s="639"/>
      <c r="O9" s="639"/>
      <c r="P9" s="639"/>
      <c r="Q9" s="640"/>
      <c r="R9" s="641">
        <v>5671</v>
      </c>
      <c r="S9" s="642"/>
      <c r="T9" s="642"/>
      <c r="U9" s="642"/>
      <c r="V9" s="642"/>
      <c r="W9" s="642"/>
      <c r="X9" s="642"/>
      <c r="Y9" s="643"/>
      <c r="Z9" s="644">
        <v>0.1</v>
      </c>
      <c r="AA9" s="644"/>
      <c r="AB9" s="644"/>
      <c r="AC9" s="644"/>
      <c r="AD9" s="645">
        <v>5671</v>
      </c>
      <c r="AE9" s="645"/>
      <c r="AF9" s="645"/>
      <c r="AG9" s="645"/>
      <c r="AH9" s="645"/>
      <c r="AI9" s="645"/>
      <c r="AJ9" s="645"/>
      <c r="AK9" s="645"/>
      <c r="AL9" s="646">
        <v>0.1</v>
      </c>
      <c r="AM9" s="647"/>
      <c r="AN9" s="647"/>
      <c r="AO9" s="648"/>
      <c r="AP9" s="638" t="s">
        <v>242</v>
      </c>
      <c r="AQ9" s="639"/>
      <c r="AR9" s="639"/>
      <c r="AS9" s="639"/>
      <c r="AT9" s="639"/>
      <c r="AU9" s="639"/>
      <c r="AV9" s="639"/>
      <c r="AW9" s="639"/>
      <c r="AX9" s="639"/>
      <c r="AY9" s="639"/>
      <c r="AZ9" s="639"/>
      <c r="BA9" s="639"/>
      <c r="BB9" s="639"/>
      <c r="BC9" s="639"/>
      <c r="BD9" s="639"/>
      <c r="BE9" s="639"/>
      <c r="BF9" s="640"/>
      <c r="BG9" s="641">
        <v>507770</v>
      </c>
      <c r="BH9" s="642"/>
      <c r="BI9" s="642"/>
      <c r="BJ9" s="642"/>
      <c r="BK9" s="642"/>
      <c r="BL9" s="642"/>
      <c r="BM9" s="642"/>
      <c r="BN9" s="643"/>
      <c r="BO9" s="644">
        <v>31.7</v>
      </c>
      <c r="BP9" s="644"/>
      <c r="BQ9" s="644"/>
      <c r="BR9" s="644"/>
      <c r="BS9" s="650" t="s">
        <v>228</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1146641</v>
      </c>
      <c r="CS9" s="642"/>
      <c r="CT9" s="642"/>
      <c r="CU9" s="642"/>
      <c r="CV9" s="642"/>
      <c r="CW9" s="642"/>
      <c r="CX9" s="642"/>
      <c r="CY9" s="643"/>
      <c r="CZ9" s="644">
        <v>13.9</v>
      </c>
      <c r="DA9" s="644"/>
      <c r="DB9" s="644"/>
      <c r="DC9" s="644"/>
      <c r="DD9" s="650">
        <v>114292</v>
      </c>
      <c r="DE9" s="642"/>
      <c r="DF9" s="642"/>
      <c r="DG9" s="642"/>
      <c r="DH9" s="642"/>
      <c r="DI9" s="642"/>
      <c r="DJ9" s="642"/>
      <c r="DK9" s="642"/>
      <c r="DL9" s="642"/>
      <c r="DM9" s="642"/>
      <c r="DN9" s="642"/>
      <c r="DO9" s="642"/>
      <c r="DP9" s="643"/>
      <c r="DQ9" s="650">
        <v>802038</v>
      </c>
      <c r="DR9" s="642"/>
      <c r="DS9" s="642"/>
      <c r="DT9" s="642"/>
      <c r="DU9" s="642"/>
      <c r="DV9" s="642"/>
      <c r="DW9" s="642"/>
      <c r="DX9" s="642"/>
      <c r="DY9" s="642"/>
      <c r="DZ9" s="642"/>
      <c r="EA9" s="642"/>
      <c r="EB9" s="642"/>
      <c r="EC9" s="651"/>
    </row>
    <row r="10" spans="2:143" ht="11.25" customHeight="1">
      <c r="B10" s="638" t="s">
        <v>244</v>
      </c>
      <c r="C10" s="639"/>
      <c r="D10" s="639"/>
      <c r="E10" s="639"/>
      <c r="F10" s="639"/>
      <c r="G10" s="639"/>
      <c r="H10" s="639"/>
      <c r="I10" s="639"/>
      <c r="J10" s="639"/>
      <c r="K10" s="639"/>
      <c r="L10" s="639"/>
      <c r="M10" s="639"/>
      <c r="N10" s="639"/>
      <c r="O10" s="639"/>
      <c r="P10" s="639"/>
      <c r="Q10" s="640"/>
      <c r="R10" s="641" t="s">
        <v>228</v>
      </c>
      <c r="S10" s="642"/>
      <c r="T10" s="642"/>
      <c r="U10" s="642"/>
      <c r="V10" s="642"/>
      <c r="W10" s="642"/>
      <c r="X10" s="642"/>
      <c r="Y10" s="643"/>
      <c r="Z10" s="644" t="s">
        <v>245</v>
      </c>
      <c r="AA10" s="644"/>
      <c r="AB10" s="644"/>
      <c r="AC10" s="644"/>
      <c r="AD10" s="645" t="s">
        <v>245</v>
      </c>
      <c r="AE10" s="645"/>
      <c r="AF10" s="645"/>
      <c r="AG10" s="645"/>
      <c r="AH10" s="645"/>
      <c r="AI10" s="645"/>
      <c r="AJ10" s="645"/>
      <c r="AK10" s="645"/>
      <c r="AL10" s="646" t="s">
        <v>245</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48883</v>
      </c>
      <c r="BH10" s="642"/>
      <c r="BI10" s="642"/>
      <c r="BJ10" s="642"/>
      <c r="BK10" s="642"/>
      <c r="BL10" s="642"/>
      <c r="BM10" s="642"/>
      <c r="BN10" s="643"/>
      <c r="BO10" s="644">
        <v>3.1</v>
      </c>
      <c r="BP10" s="644"/>
      <c r="BQ10" s="644"/>
      <c r="BR10" s="644"/>
      <c r="BS10" s="650" t="s">
        <v>228</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v>32196</v>
      </c>
      <c r="CS10" s="642"/>
      <c r="CT10" s="642"/>
      <c r="CU10" s="642"/>
      <c r="CV10" s="642"/>
      <c r="CW10" s="642"/>
      <c r="CX10" s="642"/>
      <c r="CY10" s="643"/>
      <c r="CZ10" s="644">
        <v>0.4</v>
      </c>
      <c r="DA10" s="644"/>
      <c r="DB10" s="644"/>
      <c r="DC10" s="644"/>
      <c r="DD10" s="650" t="s">
        <v>228</v>
      </c>
      <c r="DE10" s="642"/>
      <c r="DF10" s="642"/>
      <c r="DG10" s="642"/>
      <c r="DH10" s="642"/>
      <c r="DI10" s="642"/>
      <c r="DJ10" s="642"/>
      <c r="DK10" s="642"/>
      <c r="DL10" s="642"/>
      <c r="DM10" s="642"/>
      <c r="DN10" s="642"/>
      <c r="DO10" s="642"/>
      <c r="DP10" s="643"/>
      <c r="DQ10" s="650">
        <v>1711</v>
      </c>
      <c r="DR10" s="642"/>
      <c r="DS10" s="642"/>
      <c r="DT10" s="642"/>
      <c r="DU10" s="642"/>
      <c r="DV10" s="642"/>
      <c r="DW10" s="642"/>
      <c r="DX10" s="642"/>
      <c r="DY10" s="642"/>
      <c r="DZ10" s="642"/>
      <c r="EA10" s="642"/>
      <c r="EB10" s="642"/>
      <c r="EC10" s="651"/>
    </row>
    <row r="11" spans="2:143" ht="11.25" customHeight="1">
      <c r="B11" s="638" t="s">
        <v>248</v>
      </c>
      <c r="C11" s="639"/>
      <c r="D11" s="639"/>
      <c r="E11" s="639"/>
      <c r="F11" s="639"/>
      <c r="G11" s="639"/>
      <c r="H11" s="639"/>
      <c r="I11" s="639"/>
      <c r="J11" s="639"/>
      <c r="K11" s="639"/>
      <c r="L11" s="639"/>
      <c r="M11" s="639"/>
      <c r="N11" s="639"/>
      <c r="O11" s="639"/>
      <c r="P11" s="639"/>
      <c r="Q11" s="640"/>
      <c r="R11" s="641" t="s">
        <v>228</v>
      </c>
      <c r="S11" s="642"/>
      <c r="T11" s="642"/>
      <c r="U11" s="642"/>
      <c r="V11" s="642"/>
      <c r="W11" s="642"/>
      <c r="X11" s="642"/>
      <c r="Y11" s="643"/>
      <c r="Z11" s="644" t="s">
        <v>228</v>
      </c>
      <c r="AA11" s="644"/>
      <c r="AB11" s="644"/>
      <c r="AC11" s="644"/>
      <c r="AD11" s="645" t="s">
        <v>228</v>
      </c>
      <c r="AE11" s="645"/>
      <c r="AF11" s="645"/>
      <c r="AG11" s="645"/>
      <c r="AH11" s="645"/>
      <c r="AI11" s="645"/>
      <c r="AJ11" s="645"/>
      <c r="AK11" s="645"/>
      <c r="AL11" s="646" t="s">
        <v>245</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129859</v>
      </c>
      <c r="BH11" s="642"/>
      <c r="BI11" s="642"/>
      <c r="BJ11" s="642"/>
      <c r="BK11" s="642"/>
      <c r="BL11" s="642"/>
      <c r="BM11" s="642"/>
      <c r="BN11" s="643"/>
      <c r="BO11" s="644">
        <v>8.1</v>
      </c>
      <c r="BP11" s="644"/>
      <c r="BQ11" s="644"/>
      <c r="BR11" s="644"/>
      <c r="BS11" s="650" t="s">
        <v>228</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317945</v>
      </c>
      <c r="CS11" s="642"/>
      <c r="CT11" s="642"/>
      <c r="CU11" s="642"/>
      <c r="CV11" s="642"/>
      <c r="CW11" s="642"/>
      <c r="CX11" s="642"/>
      <c r="CY11" s="643"/>
      <c r="CZ11" s="644">
        <v>3.9</v>
      </c>
      <c r="DA11" s="644"/>
      <c r="DB11" s="644"/>
      <c r="DC11" s="644"/>
      <c r="DD11" s="650">
        <v>77932</v>
      </c>
      <c r="DE11" s="642"/>
      <c r="DF11" s="642"/>
      <c r="DG11" s="642"/>
      <c r="DH11" s="642"/>
      <c r="DI11" s="642"/>
      <c r="DJ11" s="642"/>
      <c r="DK11" s="642"/>
      <c r="DL11" s="642"/>
      <c r="DM11" s="642"/>
      <c r="DN11" s="642"/>
      <c r="DO11" s="642"/>
      <c r="DP11" s="643"/>
      <c r="DQ11" s="650">
        <v>194063</v>
      </c>
      <c r="DR11" s="642"/>
      <c r="DS11" s="642"/>
      <c r="DT11" s="642"/>
      <c r="DU11" s="642"/>
      <c r="DV11" s="642"/>
      <c r="DW11" s="642"/>
      <c r="DX11" s="642"/>
      <c r="DY11" s="642"/>
      <c r="DZ11" s="642"/>
      <c r="EA11" s="642"/>
      <c r="EB11" s="642"/>
      <c r="EC11" s="651"/>
    </row>
    <row r="12" spans="2:143" ht="11.25" customHeight="1">
      <c r="B12" s="638" t="s">
        <v>251</v>
      </c>
      <c r="C12" s="639"/>
      <c r="D12" s="639"/>
      <c r="E12" s="639"/>
      <c r="F12" s="639"/>
      <c r="G12" s="639"/>
      <c r="H12" s="639"/>
      <c r="I12" s="639"/>
      <c r="J12" s="639"/>
      <c r="K12" s="639"/>
      <c r="L12" s="639"/>
      <c r="M12" s="639"/>
      <c r="N12" s="639"/>
      <c r="O12" s="639"/>
      <c r="P12" s="639"/>
      <c r="Q12" s="640"/>
      <c r="R12" s="641">
        <v>270275</v>
      </c>
      <c r="S12" s="642"/>
      <c r="T12" s="642"/>
      <c r="U12" s="642"/>
      <c r="V12" s="642"/>
      <c r="W12" s="642"/>
      <c r="X12" s="642"/>
      <c r="Y12" s="643"/>
      <c r="Z12" s="644">
        <v>3</v>
      </c>
      <c r="AA12" s="644"/>
      <c r="AB12" s="644"/>
      <c r="AC12" s="644"/>
      <c r="AD12" s="645">
        <v>270275</v>
      </c>
      <c r="AE12" s="645"/>
      <c r="AF12" s="645"/>
      <c r="AG12" s="645"/>
      <c r="AH12" s="645"/>
      <c r="AI12" s="645"/>
      <c r="AJ12" s="645"/>
      <c r="AK12" s="645"/>
      <c r="AL12" s="646">
        <v>5.9</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695127</v>
      </c>
      <c r="BH12" s="642"/>
      <c r="BI12" s="642"/>
      <c r="BJ12" s="642"/>
      <c r="BK12" s="642"/>
      <c r="BL12" s="642"/>
      <c r="BM12" s="642"/>
      <c r="BN12" s="643"/>
      <c r="BO12" s="644">
        <v>43.4</v>
      </c>
      <c r="BP12" s="644"/>
      <c r="BQ12" s="644"/>
      <c r="BR12" s="644"/>
      <c r="BS12" s="650" t="s">
        <v>228</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178258</v>
      </c>
      <c r="CS12" s="642"/>
      <c r="CT12" s="642"/>
      <c r="CU12" s="642"/>
      <c r="CV12" s="642"/>
      <c r="CW12" s="642"/>
      <c r="CX12" s="642"/>
      <c r="CY12" s="643"/>
      <c r="CZ12" s="644">
        <v>2.2000000000000002</v>
      </c>
      <c r="DA12" s="644"/>
      <c r="DB12" s="644"/>
      <c r="DC12" s="644"/>
      <c r="DD12" s="650">
        <v>2103</v>
      </c>
      <c r="DE12" s="642"/>
      <c r="DF12" s="642"/>
      <c r="DG12" s="642"/>
      <c r="DH12" s="642"/>
      <c r="DI12" s="642"/>
      <c r="DJ12" s="642"/>
      <c r="DK12" s="642"/>
      <c r="DL12" s="642"/>
      <c r="DM12" s="642"/>
      <c r="DN12" s="642"/>
      <c r="DO12" s="642"/>
      <c r="DP12" s="643"/>
      <c r="DQ12" s="650">
        <v>108267</v>
      </c>
      <c r="DR12" s="642"/>
      <c r="DS12" s="642"/>
      <c r="DT12" s="642"/>
      <c r="DU12" s="642"/>
      <c r="DV12" s="642"/>
      <c r="DW12" s="642"/>
      <c r="DX12" s="642"/>
      <c r="DY12" s="642"/>
      <c r="DZ12" s="642"/>
      <c r="EA12" s="642"/>
      <c r="EB12" s="642"/>
      <c r="EC12" s="651"/>
    </row>
    <row r="13" spans="2:143" ht="11.25" customHeight="1">
      <c r="B13" s="638" t="s">
        <v>254</v>
      </c>
      <c r="C13" s="639"/>
      <c r="D13" s="639"/>
      <c r="E13" s="639"/>
      <c r="F13" s="639"/>
      <c r="G13" s="639"/>
      <c r="H13" s="639"/>
      <c r="I13" s="639"/>
      <c r="J13" s="639"/>
      <c r="K13" s="639"/>
      <c r="L13" s="639"/>
      <c r="M13" s="639"/>
      <c r="N13" s="639"/>
      <c r="O13" s="639"/>
      <c r="P13" s="639"/>
      <c r="Q13" s="640"/>
      <c r="R13" s="641" t="s">
        <v>228</v>
      </c>
      <c r="S13" s="642"/>
      <c r="T13" s="642"/>
      <c r="U13" s="642"/>
      <c r="V13" s="642"/>
      <c r="W13" s="642"/>
      <c r="X13" s="642"/>
      <c r="Y13" s="643"/>
      <c r="Z13" s="644" t="s">
        <v>245</v>
      </c>
      <c r="AA13" s="644"/>
      <c r="AB13" s="644"/>
      <c r="AC13" s="644"/>
      <c r="AD13" s="645" t="s">
        <v>245</v>
      </c>
      <c r="AE13" s="645"/>
      <c r="AF13" s="645"/>
      <c r="AG13" s="645"/>
      <c r="AH13" s="645"/>
      <c r="AI13" s="645"/>
      <c r="AJ13" s="645"/>
      <c r="AK13" s="645"/>
      <c r="AL13" s="646" t="s">
        <v>228</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693668</v>
      </c>
      <c r="BH13" s="642"/>
      <c r="BI13" s="642"/>
      <c r="BJ13" s="642"/>
      <c r="BK13" s="642"/>
      <c r="BL13" s="642"/>
      <c r="BM13" s="642"/>
      <c r="BN13" s="643"/>
      <c r="BO13" s="644">
        <v>43.3</v>
      </c>
      <c r="BP13" s="644"/>
      <c r="BQ13" s="644"/>
      <c r="BR13" s="644"/>
      <c r="BS13" s="650" t="s">
        <v>138</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762277</v>
      </c>
      <c r="CS13" s="642"/>
      <c r="CT13" s="642"/>
      <c r="CU13" s="642"/>
      <c r="CV13" s="642"/>
      <c r="CW13" s="642"/>
      <c r="CX13" s="642"/>
      <c r="CY13" s="643"/>
      <c r="CZ13" s="644">
        <v>9.1999999999999993</v>
      </c>
      <c r="DA13" s="644"/>
      <c r="DB13" s="644"/>
      <c r="DC13" s="644"/>
      <c r="DD13" s="650">
        <v>591756</v>
      </c>
      <c r="DE13" s="642"/>
      <c r="DF13" s="642"/>
      <c r="DG13" s="642"/>
      <c r="DH13" s="642"/>
      <c r="DI13" s="642"/>
      <c r="DJ13" s="642"/>
      <c r="DK13" s="642"/>
      <c r="DL13" s="642"/>
      <c r="DM13" s="642"/>
      <c r="DN13" s="642"/>
      <c r="DO13" s="642"/>
      <c r="DP13" s="643"/>
      <c r="DQ13" s="650">
        <v>223831</v>
      </c>
      <c r="DR13" s="642"/>
      <c r="DS13" s="642"/>
      <c r="DT13" s="642"/>
      <c r="DU13" s="642"/>
      <c r="DV13" s="642"/>
      <c r="DW13" s="642"/>
      <c r="DX13" s="642"/>
      <c r="DY13" s="642"/>
      <c r="DZ13" s="642"/>
      <c r="EA13" s="642"/>
      <c r="EB13" s="642"/>
      <c r="EC13" s="651"/>
    </row>
    <row r="14" spans="2:143" ht="11.25" customHeight="1">
      <c r="B14" s="638" t="s">
        <v>257</v>
      </c>
      <c r="C14" s="639"/>
      <c r="D14" s="639"/>
      <c r="E14" s="639"/>
      <c r="F14" s="639"/>
      <c r="G14" s="639"/>
      <c r="H14" s="639"/>
      <c r="I14" s="639"/>
      <c r="J14" s="639"/>
      <c r="K14" s="639"/>
      <c r="L14" s="639"/>
      <c r="M14" s="639"/>
      <c r="N14" s="639"/>
      <c r="O14" s="639"/>
      <c r="P14" s="639"/>
      <c r="Q14" s="640"/>
      <c r="R14" s="641" t="s">
        <v>245</v>
      </c>
      <c r="S14" s="642"/>
      <c r="T14" s="642"/>
      <c r="U14" s="642"/>
      <c r="V14" s="642"/>
      <c r="W14" s="642"/>
      <c r="X14" s="642"/>
      <c r="Y14" s="643"/>
      <c r="Z14" s="644" t="s">
        <v>245</v>
      </c>
      <c r="AA14" s="644"/>
      <c r="AB14" s="644"/>
      <c r="AC14" s="644"/>
      <c r="AD14" s="645" t="s">
        <v>228</v>
      </c>
      <c r="AE14" s="645"/>
      <c r="AF14" s="645"/>
      <c r="AG14" s="645"/>
      <c r="AH14" s="645"/>
      <c r="AI14" s="645"/>
      <c r="AJ14" s="645"/>
      <c r="AK14" s="645"/>
      <c r="AL14" s="646" t="s">
        <v>228</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63148</v>
      </c>
      <c r="BH14" s="642"/>
      <c r="BI14" s="642"/>
      <c r="BJ14" s="642"/>
      <c r="BK14" s="642"/>
      <c r="BL14" s="642"/>
      <c r="BM14" s="642"/>
      <c r="BN14" s="643"/>
      <c r="BO14" s="644">
        <v>3.9</v>
      </c>
      <c r="BP14" s="644"/>
      <c r="BQ14" s="644"/>
      <c r="BR14" s="644"/>
      <c r="BS14" s="650" t="s">
        <v>138</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433531</v>
      </c>
      <c r="CS14" s="642"/>
      <c r="CT14" s="642"/>
      <c r="CU14" s="642"/>
      <c r="CV14" s="642"/>
      <c r="CW14" s="642"/>
      <c r="CX14" s="642"/>
      <c r="CY14" s="643"/>
      <c r="CZ14" s="644">
        <v>5.3</v>
      </c>
      <c r="DA14" s="644"/>
      <c r="DB14" s="644"/>
      <c r="DC14" s="644"/>
      <c r="DD14" s="650">
        <v>9782</v>
      </c>
      <c r="DE14" s="642"/>
      <c r="DF14" s="642"/>
      <c r="DG14" s="642"/>
      <c r="DH14" s="642"/>
      <c r="DI14" s="642"/>
      <c r="DJ14" s="642"/>
      <c r="DK14" s="642"/>
      <c r="DL14" s="642"/>
      <c r="DM14" s="642"/>
      <c r="DN14" s="642"/>
      <c r="DO14" s="642"/>
      <c r="DP14" s="643"/>
      <c r="DQ14" s="650">
        <v>352406</v>
      </c>
      <c r="DR14" s="642"/>
      <c r="DS14" s="642"/>
      <c r="DT14" s="642"/>
      <c r="DU14" s="642"/>
      <c r="DV14" s="642"/>
      <c r="DW14" s="642"/>
      <c r="DX14" s="642"/>
      <c r="DY14" s="642"/>
      <c r="DZ14" s="642"/>
      <c r="EA14" s="642"/>
      <c r="EB14" s="642"/>
      <c r="EC14" s="651"/>
    </row>
    <row r="15" spans="2:143" ht="11.25" customHeight="1">
      <c r="B15" s="638" t="s">
        <v>260</v>
      </c>
      <c r="C15" s="639"/>
      <c r="D15" s="639"/>
      <c r="E15" s="639"/>
      <c r="F15" s="639"/>
      <c r="G15" s="639"/>
      <c r="H15" s="639"/>
      <c r="I15" s="639"/>
      <c r="J15" s="639"/>
      <c r="K15" s="639"/>
      <c r="L15" s="639"/>
      <c r="M15" s="639"/>
      <c r="N15" s="639"/>
      <c r="O15" s="639"/>
      <c r="P15" s="639"/>
      <c r="Q15" s="640"/>
      <c r="R15" s="641">
        <v>19590</v>
      </c>
      <c r="S15" s="642"/>
      <c r="T15" s="642"/>
      <c r="U15" s="642"/>
      <c r="V15" s="642"/>
      <c r="W15" s="642"/>
      <c r="X15" s="642"/>
      <c r="Y15" s="643"/>
      <c r="Z15" s="644">
        <v>0.2</v>
      </c>
      <c r="AA15" s="644"/>
      <c r="AB15" s="644"/>
      <c r="AC15" s="644"/>
      <c r="AD15" s="645">
        <v>19590</v>
      </c>
      <c r="AE15" s="645"/>
      <c r="AF15" s="645"/>
      <c r="AG15" s="645"/>
      <c r="AH15" s="645"/>
      <c r="AI15" s="645"/>
      <c r="AJ15" s="645"/>
      <c r="AK15" s="645"/>
      <c r="AL15" s="646">
        <v>0.4</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100299</v>
      </c>
      <c r="BH15" s="642"/>
      <c r="BI15" s="642"/>
      <c r="BJ15" s="642"/>
      <c r="BK15" s="642"/>
      <c r="BL15" s="642"/>
      <c r="BM15" s="642"/>
      <c r="BN15" s="643"/>
      <c r="BO15" s="644">
        <v>6.3</v>
      </c>
      <c r="BP15" s="644"/>
      <c r="BQ15" s="644"/>
      <c r="BR15" s="644"/>
      <c r="BS15" s="650" t="s">
        <v>245</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1174676</v>
      </c>
      <c r="CS15" s="642"/>
      <c r="CT15" s="642"/>
      <c r="CU15" s="642"/>
      <c r="CV15" s="642"/>
      <c r="CW15" s="642"/>
      <c r="CX15" s="642"/>
      <c r="CY15" s="643"/>
      <c r="CZ15" s="644">
        <v>14.2</v>
      </c>
      <c r="DA15" s="644"/>
      <c r="DB15" s="644"/>
      <c r="DC15" s="644"/>
      <c r="DD15" s="650">
        <v>486940</v>
      </c>
      <c r="DE15" s="642"/>
      <c r="DF15" s="642"/>
      <c r="DG15" s="642"/>
      <c r="DH15" s="642"/>
      <c r="DI15" s="642"/>
      <c r="DJ15" s="642"/>
      <c r="DK15" s="642"/>
      <c r="DL15" s="642"/>
      <c r="DM15" s="642"/>
      <c r="DN15" s="642"/>
      <c r="DO15" s="642"/>
      <c r="DP15" s="643"/>
      <c r="DQ15" s="650">
        <v>573085</v>
      </c>
      <c r="DR15" s="642"/>
      <c r="DS15" s="642"/>
      <c r="DT15" s="642"/>
      <c r="DU15" s="642"/>
      <c r="DV15" s="642"/>
      <c r="DW15" s="642"/>
      <c r="DX15" s="642"/>
      <c r="DY15" s="642"/>
      <c r="DZ15" s="642"/>
      <c r="EA15" s="642"/>
      <c r="EB15" s="642"/>
      <c r="EC15" s="651"/>
    </row>
    <row r="16" spans="2:143" ht="11.25" customHeight="1">
      <c r="B16" s="638" t="s">
        <v>263</v>
      </c>
      <c r="C16" s="639"/>
      <c r="D16" s="639"/>
      <c r="E16" s="639"/>
      <c r="F16" s="639"/>
      <c r="G16" s="639"/>
      <c r="H16" s="639"/>
      <c r="I16" s="639"/>
      <c r="J16" s="639"/>
      <c r="K16" s="639"/>
      <c r="L16" s="639"/>
      <c r="M16" s="639"/>
      <c r="N16" s="639"/>
      <c r="O16" s="639"/>
      <c r="P16" s="639"/>
      <c r="Q16" s="640"/>
      <c r="R16" s="641" t="s">
        <v>245</v>
      </c>
      <c r="S16" s="642"/>
      <c r="T16" s="642"/>
      <c r="U16" s="642"/>
      <c r="V16" s="642"/>
      <c r="W16" s="642"/>
      <c r="X16" s="642"/>
      <c r="Y16" s="643"/>
      <c r="Z16" s="644" t="s">
        <v>228</v>
      </c>
      <c r="AA16" s="644"/>
      <c r="AB16" s="644"/>
      <c r="AC16" s="644"/>
      <c r="AD16" s="645" t="s">
        <v>228</v>
      </c>
      <c r="AE16" s="645"/>
      <c r="AF16" s="645"/>
      <c r="AG16" s="645"/>
      <c r="AH16" s="645"/>
      <c r="AI16" s="645"/>
      <c r="AJ16" s="645"/>
      <c r="AK16" s="645"/>
      <c r="AL16" s="646" t="s">
        <v>138</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t="s">
        <v>228</v>
      </c>
      <c r="BH16" s="642"/>
      <c r="BI16" s="642"/>
      <c r="BJ16" s="642"/>
      <c r="BK16" s="642"/>
      <c r="BL16" s="642"/>
      <c r="BM16" s="642"/>
      <c r="BN16" s="643"/>
      <c r="BO16" s="644" t="s">
        <v>228</v>
      </c>
      <c r="BP16" s="644"/>
      <c r="BQ16" s="644"/>
      <c r="BR16" s="644"/>
      <c r="BS16" s="650" t="s">
        <v>228</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v>64244</v>
      </c>
      <c r="CS16" s="642"/>
      <c r="CT16" s="642"/>
      <c r="CU16" s="642"/>
      <c r="CV16" s="642"/>
      <c r="CW16" s="642"/>
      <c r="CX16" s="642"/>
      <c r="CY16" s="643"/>
      <c r="CZ16" s="644">
        <v>0.8</v>
      </c>
      <c r="DA16" s="644"/>
      <c r="DB16" s="644"/>
      <c r="DC16" s="644"/>
      <c r="DD16" s="650" t="s">
        <v>228</v>
      </c>
      <c r="DE16" s="642"/>
      <c r="DF16" s="642"/>
      <c r="DG16" s="642"/>
      <c r="DH16" s="642"/>
      <c r="DI16" s="642"/>
      <c r="DJ16" s="642"/>
      <c r="DK16" s="642"/>
      <c r="DL16" s="642"/>
      <c r="DM16" s="642"/>
      <c r="DN16" s="642"/>
      <c r="DO16" s="642"/>
      <c r="DP16" s="643"/>
      <c r="DQ16" s="650">
        <v>40965</v>
      </c>
      <c r="DR16" s="642"/>
      <c r="DS16" s="642"/>
      <c r="DT16" s="642"/>
      <c r="DU16" s="642"/>
      <c r="DV16" s="642"/>
      <c r="DW16" s="642"/>
      <c r="DX16" s="642"/>
      <c r="DY16" s="642"/>
      <c r="DZ16" s="642"/>
      <c r="EA16" s="642"/>
      <c r="EB16" s="642"/>
      <c r="EC16" s="651"/>
    </row>
    <row r="17" spans="2:133" ht="11.25" customHeight="1">
      <c r="B17" s="638" t="s">
        <v>266</v>
      </c>
      <c r="C17" s="639"/>
      <c r="D17" s="639"/>
      <c r="E17" s="639"/>
      <c r="F17" s="639"/>
      <c r="G17" s="639"/>
      <c r="H17" s="639"/>
      <c r="I17" s="639"/>
      <c r="J17" s="639"/>
      <c r="K17" s="639"/>
      <c r="L17" s="639"/>
      <c r="M17" s="639"/>
      <c r="N17" s="639"/>
      <c r="O17" s="639"/>
      <c r="P17" s="639"/>
      <c r="Q17" s="640"/>
      <c r="R17" s="641">
        <v>3267</v>
      </c>
      <c r="S17" s="642"/>
      <c r="T17" s="642"/>
      <c r="U17" s="642"/>
      <c r="V17" s="642"/>
      <c r="W17" s="642"/>
      <c r="X17" s="642"/>
      <c r="Y17" s="643"/>
      <c r="Z17" s="644">
        <v>0</v>
      </c>
      <c r="AA17" s="644"/>
      <c r="AB17" s="644"/>
      <c r="AC17" s="644"/>
      <c r="AD17" s="645">
        <v>3267</v>
      </c>
      <c r="AE17" s="645"/>
      <c r="AF17" s="645"/>
      <c r="AG17" s="645"/>
      <c r="AH17" s="645"/>
      <c r="AI17" s="645"/>
      <c r="AJ17" s="645"/>
      <c r="AK17" s="645"/>
      <c r="AL17" s="646">
        <v>0.1</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228</v>
      </c>
      <c r="BH17" s="642"/>
      <c r="BI17" s="642"/>
      <c r="BJ17" s="642"/>
      <c r="BK17" s="642"/>
      <c r="BL17" s="642"/>
      <c r="BM17" s="642"/>
      <c r="BN17" s="643"/>
      <c r="BO17" s="644" t="s">
        <v>228</v>
      </c>
      <c r="BP17" s="644"/>
      <c r="BQ17" s="644"/>
      <c r="BR17" s="644"/>
      <c r="BS17" s="650" t="s">
        <v>228</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843499</v>
      </c>
      <c r="CS17" s="642"/>
      <c r="CT17" s="642"/>
      <c r="CU17" s="642"/>
      <c r="CV17" s="642"/>
      <c r="CW17" s="642"/>
      <c r="CX17" s="642"/>
      <c r="CY17" s="643"/>
      <c r="CZ17" s="644">
        <v>10.199999999999999</v>
      </c>
      <c r="DA17" s="644"/>
      <c r="DB17" s="644"/>
      <c r="DC17" s="644"/>
      <c r="DD17" s="650" t="s">
        <v>228</v>
      </c>
      <c r="DE17" s="642"/>
      <c r="DF17" s="642"/>
      <c r="DG17" s="642"/>
      <c r="DH17" s="642"/>
      <c r="DI17" s="642"/>
      <c r="DJ17" s="642"/>
      <c r="DK17" s="642"/>
      <c r="DL17" s="642"/>
      <c r="DM17" s="642"/>
      <c r="DN17" s="642"/>
      <c r="DO17" s="642"/>
      <c r="DP17" s="643"/>
      <c r="DQ17" s="650">
        <v>827635</v>
      </c>
      <c r="DR17" s="642"/>
      <c r="DS17" s="642"/>
      <c r="DT17" s="642"/>
      <c r="DU17" s="642"/>
      <c r="DV17" s="642"/>
      <c r="DW17" s="642"/>
      <c r="DX17" s="642"/>
      <c r="DY17" s="642"/>
      <c r="DZ17" s="642"/>
      <c r="EA17" s="642"/>
      <c r="EB17" s="642"/>
      <c r="EC17" s="651"/>
    </row>
    <row r="18" spans="2:133" ht="11.25" customHeight="1">
      <c r="B18" s="638" t="s">
        <v>269</v>
      </c>
      <c r="C18" s="639"/>
      <c r="D18" s="639"/>
      <c r="E18" s="639"/>
      <c r="F18" s="639"/>
      <c r="G18" s="639"/>
      <c r="H18" s="639"/>
      <c r="I18" s="639"/>
      <c r="J18" s="639"/>
      <c r="K18" s="639"/>
      <c r="L18" s="639"/>
      <c r="M18" s="639"/>
      <c r="N18" s="639"/>
      <c r="O18" s="639"/>
      <c r="P18" s="639"/>
      <c r="Q18" s="640"/>
      <c r="R18" s="641">
        <v>2964651</v>
      </c>
      <c r="S18" s="642"/>
      <c r="T18" s="642"/>
      <c r="U18" s="642"/>
      <c r="V18" s="642"/>
      <c r="W18" s="642"/>
      <c r="X18" s="642"/>
      <c r="Y18" s="643"/>
      <c r="Z18" s="644">
        <v>33.200000000000003</v>
      </c>
      <c r="AA18" s="644"/>
      <c r="AB18" s="644"/>
      <c r="AC18" s="644"/>
      <c r="AD18" s="645">
        <v>2598253</v>
      </c>
      <c r="AE18" s="645"/>
      <c r="AF18" s="645"/>
      <c r="AG18" s="645"/>
      <c r="AH18" s="645"/>
      <c r="AI18" s="645"/>
      <c r="AJ18" s="645"/>
      <c r="AK18" s="645"/>
      <c r="AL18" s="646">
        <v>56.6</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245</v>
      </c>
      <c r="BH18" s="642"/>
      <c r="BI18" s="642"/>
      <c r="BJ18" s="642"/>
      <c r="BK18" s="642"/>
      <c r="BL18" s="642"/>
      <c r="BM18" s="642"/>
      <c r="BN18" s="643"/>
      <c r="BO18" s="644" t="s">
        <v>228</v>
      </c>
      <c r="BP18" s="644"/>
      <c r="BQ18" s="644"/>
      <c r="BR18" s="644"/>
      <c r="BS18" s="650" t="s">
        <v>138</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228</v>
      </c>
      <c r="CS18" s="642"/>
      <c r="CT18" s="642"/>
      <c r="CU18" s="642"/>
      <c r="CV18" s="642"/>
      <c r="CW18" s="642"/>
      <c r="CX18" s="642"/>
      <c r="CY18" s="643"/>
      <c r="CZ18" s="644" t="s">
        <v>138</v>
      </c>
      <c r="DA18" s="644"/>
      <c r="DB18" s="644"/>
      <c r="DC18" s="644"/>
      <c r="DD18" s="650" t="s">
        <v>228</v>
      </c>
      <c r="DE18" s="642"/>
      <c r="DF18" s="642"/>
      <c r="DG18" s="642"/>
      <c r="DH18" s="642"/>
      <c r="DI18" s="642"/>
      <c r="DJ18" s="642"/>
      <c r="DK18" s="642"/>
      <c r="DL18" s="642"/>
      <c r="DM18" s="642"/>
      <c r="DN18" s="642"/>
      <c r="DO18" s="642"/>
      <c r="DP18" s="643"/>
      <c r="DQ18" s="650" t="s">
        <v>228</v>
      </c>
      <c r="DR18" s="642"/>
      <c r="DS18" s="642"/>
      <c r="DT18" s="642"/>
      <c r="DU18" s="642"/>
      <c r="DV18" s="642"/>
      <c r="DW18" s="642"/>
      <c r="DX18" s="642"/>
      <c r="DY18" s="642"/>
      <c r="DZ18" s="642"/>
      <c r="EA18" s="642"/>
      <c r="EB18" s="642"/>
      <c r="EC18" s="651"/>
    </row>
    <row r="19" spans="2:133" ht="11.25" customHeight="1">
      <c r="B19" s="638" t="s">
        <v>272</v>
      </c>
      <c r="C19" s="639"/>
      <c r="D19" s="639"/>
      <c r="E19" s="639"/>
      <c r="F19" s="639"/>
      <c r="G19" s="639"/>
      <c r="H19" s="639"/>
      <c r="I19" s="639"/>
      <c r="J19" s="639"/>
      <c r="K19" s="639"/>
      <c r="L19" s="639"/>
      <c r="M19" s="639"/>
      <c r="N19" s="639"/>
      <c r="O19" s="639"/>
      <c r="P19" s="639"/>
      <c r="Q19" s="640"/>
      <c r="R19" s="641">
        <v>2598253</v>
      </c>
      <c r="S19" s="642"/>
      <c r="T19" s="642"/>
      <c r="U19" s="642"/>
      <c r="V19" s="642"/>
      <c r="W19" s="642"/>
      <c r="X19" s="642"/>
      <c r="Y19" s="643"/>
      <c r="Z19" s="644">
        <v>29.1</v>
      </c>
      <c r="AA19" s="644"/>
      <c r="AB19" s="644"/>
      <c r="AC19" s="644"/>
      <c r="AD19" s="645">
        <v>2598253</v>
      </c>
      <c r="AE19" s="645"/>
      <c r="AF19" s="645"/>
      <c r="AG19" s="645"/>
      <c r="AH19" s="645"/>
      <c r="AI19" s="645"/>
      <c r="AJ19" s="645"/>
      <c r="AK19" s="645"/>
      <c r="AL19" s="646">
        <v>56.6</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v>32258</v>
      </c>
      <c r="BH19" s="642"/>
      <c r="BI19" s="642"/>
      <c r="BJ19" s="642"/>
      <c r="BK19" s="642"/>
      <c r="BL19" s="642"/>
      <c r="BM19" s="642"/>
      <c r="BN19" s="643"/>
      <c r="BO19" s="644">
        <v>2</v>
      </c>
      <c r="BP19" s="644"/>
      <c r="BQ19" s="644"/>
      <c r="BR19" s="644"/>
      <c r="BS19" s="650" t="s">
        <v>228</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228</v>
      </c>
      <c r="CS19" s="642"/>
      <c r="CT19" s="642"/>
      <c r="CU19" s="642"/>
      <c r="CV19" s="642"/>
      <c r="CW19" s="642"/>
      <c r="CX19" s="642"/>
      <c r="CY19" s="643"/>
      <c r="CZ19" s="644" t="s">
        <v>245</v>
      </c>
      <c r="DA19" s="644"/>
      <c r="DB19" s="644"/>
      <c r="DC19" s="644"/>
      <c r="DD19" s="650" t="s">
        <v>245</v>
      </c>
      <c r="DE19" s="642"/>
      <c r="DF19" s="642"/>
      <c r="DG19" s="642"/>
      <c r="DH19" s="642"/>
      <c r="DI19" s="642"/>
      <c r="DJ19" s="642"/>
      <c r="DK19" s="642"/>
      <c r="DL19" s="642"/>
      <c r="DM19" s="642"/>
      <c r="DN19" s="642"/>
      <c r="DO19" s="642"/>
      <c r="DP19" s="643"/>
      <c r="DQ19" s="650" t="s">
        <v>228</v>
      </c>
      <c r="DR19" s="642"/>
      <c r="DS19" s="642"/>
      <c r="DT19" s="642"/>
      <c r="DU19" s="642"/>
      <c r="DV19" s="642"/>
      <c r="DW19" s="642"/>
      <c r="DX19" s="642"/>
      <c r="DY19" s="642"/>
      <c r="DZ19" s="642"/>
      <c r="EA19" s="642"/>
      <c r="EB19" s="642"/>
      <c r="EC19" s="651"/>
    </row>
    <row r="20" spans="2:133" ht="11.25" customHeight="1">
      <c r="B20" s="638" t="s">
        <v>275</v>
      </c>
      <c r="C20" s="639"/>
      <c r="D20" s="639"/>
      <c r="E20" s="639"/>
      <c r="F20" s="639"/>
      <c r="G20" s="639"/>
      <c r="H20" s="639"/>
      <c r="I20" s="639"/>
      <c r="J20" s="639"/>
      <c r="K20" s="639"/>
      <c r="L20" s="639"/>
      <c r="M20" s="639"/>
      <c r="N20" s="639"/>
      <c r="O20" s="639"/>
      <c r="P20" s="639"/>
      <c r="Q20" s="640"/>
      <c r="R20" s="641">
        <v>366398</v>
      </c>
      <c r="S20" s="642"/>
      <c r="T20" s="642"/>
      <c r="U20" s="642"/>
      <c r="V20" s="642"/>
      <c r="W20" s="642"/>
      <c r="X20" s="642"/>
      <c r="Y20" s="643"/>
      <c r="Z20" s="644">
        <v>4.0999999999999996</v>
      </c>
      <c r="AA20" s="644"/>
      <c r="AB20" s="644"/>
      <c r="AC20" s="644"/>
      <c r="AD20" s="645" t="s">
        <v>245</v>
      </c>
      <c r="AE20" s="645"/>
      <c r="AF20" s="645"/>
      <c r="AG20" s="645"/>
      <c r="AH20" s="645"/>
      <c r="AI20" s="645"/>
      <c r="AJ20" s="645"/>
      <c r="AK20" s="645"/>
      <c r="AL20" s="646" t="s">
        <v>245</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v>32258</v>
      </c>
      <c r="BH20" s="642"/>
      <c r="BI20" s="642"/>
      <c r="BJ20" s="642"/>
      <c r="BK20" s="642"/>
      <c r="BL20" s="642"/>
      <c r="BM20" s="642"/>
      <c r="BN20" s="643"/>
      <c r="BO20" s="644">
        <v>2</v>
      </c>
      <c r="BP20" s="644"/>
      <c r="BQ20" s="644"/>
      <c r="BR20" s="644"/>
      <c r="BS20" s="650" t="s">
        <v>245</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8245911</v>
      </c>
      <c r="CS20" s="642"/>
      <c r="CT20" s="642"/>
      <c r="CU20" s="642"/>
      <c r="CV20" s="642"/>
      <c r="CW20" s="642"/>
      <c r="CX20" s="642"/>
      <c r="CY20" s="643"/>
      <c r="CZ20" s="644">
        <v>100</v>
      </c>
      <c r="DA20" s="644"/>
      <c r="DB20" s="644"/>
      <c r="DC20" s="644"/>
      <c r="DD20" s="650">
        <v>1643706</v>
      </c>
      <c r="DE20" s="642"/>
      <c r="DF20" s="642"/>
      <c r="DG20" s="642"/>
      <c r="DH20" s="642"/>
      <c r="DI20" s="642"/>
      <c r="DJ20" s="642"/>
      <c r="DK20" s="642"/>
      <c r="DL20" s="642"/>
      <c r="DM20" s="642"/>
      <c r="DN20" s="642"/>
      <c r="DO20" s="642"/>
      <c r="DP20" s="643"/>
      <c r="DQ20" s="650">
        <v>5200290</v>
      </c>
      <c r="DR20" s="642"/>
      <c r="DS20" s="642"/>
      <c r="DT20" s="642"/>
      <c r="DU20" s="642"/>
      <c r="DV20" s="642"/>
      <c r="DW20" s="642"/>
      <c r="DX20" s="642"/>
      <c r="DY20" s="642"/>
      <c r="DZ20" s="642"/>
      <c r="EA20" s="642"/>
      <c r="EB20" s="642"/>
      <c r="EC20" s="651"/>
    </row>
    <row r="21" spans="2:133" ht="11.25" customHeight="1">
      <c r="B21" s="638" t="s">
        <v>278</v>
      </c>
      <c r="C21" s="639"/>
      <c r="D21" s="639"/>
      <c r="E21" s="639"/>
      <c r="F21" s="639"/>
      <c r="G21" s="639"/>
      <c r="H21" s="639"/>
      <c r="I21" s="639"/>
      <c r="J21" s="639"/>
      <c r="K21" s="639"/>
      <c r="L21" s="639"/>
      <c r="M21" s="639"/>
      <c r="N21" s="639"/>
      <c r="O21" s="639"/>
      <c r="P21" s="639"/>
      <c r="Q21" s="640"/>
      <c r="R21" s="641" t="s">
        <v>245</v>
      </c>
      <c r="S21" s="642"/>
      <c r="T21" s="642"/>
      <c r="U21" s="642"/>
      <c r="V21" s="642"/>
      <c r="W21" s="642"/>
      <c r="X21" s="642"/>
      <c r="Y21" s="643"/>
      <c r="Z21" s="644" t="s">
        <v>228</v>
      </c>
      <c r="AA21" s="644"/>
      <c r="AB21" s="644"/>
      <c r="AC21" s="644"/>
      <c r="AD21" s="645" t="s">
        <v>228</v>
      </c>
      <c r="AE21" s="645"/>
      <c r="AF21" s="645"/>
      <c r="AG21" s="645"/>
      <c r="AH21" s="645"/>
      <c r="AI21" s="645"/>
      <c r="AJ21" s="645"/>
      <c r="AK21" s="645"/>
      <c r="AL21" s="646" t="s">
        <v>245</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v>32258</v>
      </c>
      <c r="BH21" s="642"/>
      <c r="BI21" s="642"/>
      <c r="BJ21" s="642"/>
      <c r="BK21" s="642"/>
      <c r="BL21" s="642"/>
      <c r="BM21" s="642"/>
      <c r="BN21" s="643"/>
      <c r="BO21" s="644">
        <v>2</v>
      </c>
      <c r="BP21" s="644"/>
      <c r="BQ21" s="644"/>
      <c r="BR21" s="644"/>
      <c r="BS21" s="650" t="s">
        <v>228</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c r="B22" s="638" t="s">
        <v>280</v>
      </c>
      <c r="C22" s="639"/>
      <c r="D22" s="639"/>
      <c r="E22" s="639"/>
      <c r="F22" s="639"/>
      <c r="G22" s="639"/>
      <c r="H22" s="639"/>
      <c r="I22" s="639"/>
      <c r="J22" s="639"/>
      <c r="K22" s="639"/>
      <c r="L22" s="639"/>
      <c r="M22" s="639"/>
      <c r="N22" s="639"/>
      <c r="O22" s="639"/>
      <c r="P22" s="639"/>
      <c r="Q22" s="640"/>
      <c r="R22" s="641">
        <v>4935503</v>
      </c>
      <c r="S22" s="642"/>
      <c r="T22" s="642"/>
      <c r="U22" s="642"/>
      <c r="V22" s="642"/>
      <c r="W22" s="642"/>
      <c r="X22" s="642"/>
      <c r="Y22" s="643"/>
      <c r="Z22" s="644">
        <v>55.2</v>
      </c>
      <c r="AA22" s="644"/>
      <c r="AB22" s="644"/>
      <c r="AC22" s="644"/>
      <c r="AD22" s="645">
        <v>4569105</v>
      </c>
      <c r="AE22" s="645"/>
      <c r="AF22" s="645"/>
      <c r="AG22" s="645"/>
      <c r="AH22" s="645"/>
      <c r="AI22" s="645"/>
      <c r="AJ22" s="645"/>
      <c r="AK22" s="645"/>
      <c r="AL22" s="646">
        <v>99.5</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228</v>
      </c>
      <c r="BH22" s="642"/>
      <c r="BI22" s="642"/>
      <c r="BJ22" s="642"/>
      <c r="BK22" s="642"/>
      <c r="BL22" s="642"/>
      <c r="BM22" s="642"/>
      <c r="BN22" s="643"/>
      <c r="BO22" s="644" t="s">
        <v>228</v>
      </c>
      <c r="BP22" s="644"/>
      <c r="BQ22" s="644"/>
      <c r="BR22" s="644"/>
      <c r="BS22" s="650" t="s">
        <v>228</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283</v>
      </c>
      <c r="C23" s="639"/>
      <c r="D23" s="639"/>
      <c r="E23" s="639"/>
      <c r="F23" s="639"/>
      <c r="G23" s="639"/>
      <c r="H23" s="639"/>
      <c r="I23" s="639"/>
      <c r="J23" s="639"/>
      <c r="K23" s="639"/>
      <c r="L23" s="639"/>
      <c r="M23" s="639"/>
      <c r="N23" s="639"/>
      <c r="O23" s="639"/>
      <c r="P23" s="639"/>
      <c r="Q23" s="640"/>
      <c r="R23" s="641">
        <v>989</v>
      </c>
      <c r="S23" s="642"/>
      <c r="T23" s="642"/>
      <c r="U23" s="642"/>
      <c r="V23" s="642"/>
      <c r="W23" s="642"/>
      <c r="X23" s="642"/>
      <c r="Y23" s="643"/>
      <c r="Z23" s="644">
        <v>0</v>
      </c>
      <c r="AA23" s="644"/>
      <c r="AB23" s="644"/>
      <c r="AC23" s="644"/>
      <c r="AD23" s="645">
        <v>989</v>
      </c>
      <c r="AE23" s="645"/>
      <c r="AF23" s="645"/>
      <c r="AG23" s="645"/>
      <c r="AH23" s="645"/>
      <c r="AI23" s="645"/>
      <c r="AJ23" s="645"/>
      <c r="AK23" s="645"/>
      <c r="AL23" s="646">
        <v>0</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t="s">
        <v>245</v>
      </c>
      <c r="BH23" s="642"/>
      <c r="BI23" s="642"/>
      <c r="BJ23" s="642"/>
      <c r="BK23" s="642"/>
      <c r="BL23" s="642"/>
      <c r="BM23" s="642"/>
      <c r="BN23" s="643"/>
      <c r="BO23" s="644" t="s">
        <v>228</v>
      </c>
      <c r="BP23" s="644"/>
      <c r="BQ23" s="644"/>
      <c r="BR23" s="644"/>
      <c r="BS23" s="650" t="s">
        <v>228</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3" t="s">
        <v>288</v>
      </c>
      <c r="DM23" s="674"/>
      <c r="DN23" s="674"/>
      <c r="DO23" s="674"/>
      <c r="DP23" s="674"/>
      <c r="DQ23" s="674"/>
      <c r="DR23" s="674"/>
      <c r="DS23" s="674"/>
      <c r="DT23" s="674"/>
      <c r="DU23" s="674"/>
      <c r="DV23" s="675"/>
      <c r="DW23" s="623" t="s">
        <v>289</v>
      </c>
      <c r="DX23" s="624"/>
      <c r="DY23" s="624"/>
      <c r="DZ23" s="624"/>
      <c r="EA23" s="624"/>
      <c r="EB23" s="624"/>
      <c r="EC23" s="625"/>
    </row>
    <row r="24" spans="2:133" ht="11.25" customHeight="1">
      <c r="B24" s="638" t="s">
        <v>290</v>
      </c>
      <c r="C24" s="639"/>
      <c r="D24" s="639"/>
      <c r="E24" s="639"/>
      <c r="F24" s="639"/>
      <c r="G24" s="639"/>
      <c r="H24" s="639"/>
      <c r="I24" s="639"/>
      <c r="J24" s="639"/>
      <c r="K24" s="639"/>
      <c r="L24" s="639"/>
      <c r="M24" s="639"/>
      <c r="N24" s="639"/>
      <c r="O24" s="639"/>
      <c r="P24" s="639"/>
      <c r="Q24" s="640"/>
      <c r="R24" s="641">
        <v>200463</v>
      </c>
      <c r="S24" s="642"/>
      <c r="T24" s="642"/>
      <c r="U24" s="642"/>
      <c r="V24" s="642"/>
      <c r="W24" s="642"/>
      <c r="X24" s="642"/>
      <c r="Y24" s="643"/>
      <c r="Z24" s="644">
        <v>2.2000000000000002</v>
      </c>
      <c r="AA24" s="644"/>
      <c r="AB24" s="644"/>
      <c r="AC24" s="644"/>
      <c r="AD24" s="645" t="s">
        <v>245</v>
      </c>
      <c r="AE24" s="645"/>
      <c r="AF24" s="645"/>
      <c r="AG24" s="645"/>
      <c r="AH24" s="645"/>
      <c r="AI24" s="645"/>
      <c r="AJ24" s="645"/>
      <c r="AK24" s="645"/>
      <c r="AL24" s="646" t="s">
        <v>245</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228</v>
      </c>
      <c r="BH24" s="642"/>
      <c r="BI24" s="642"/>
      <c r="BJ24" s="642"/>
      <c r="BK24" s="642"/>
      <c r="BL24" s="642"/>
      <c r="BM24" s="642"/>
      <c r="BN24" s="643"/>
      <c r="BO24" s="644" t="s">
        <v>228</v>
      </c>
      <c r="BP24" s="644"/>
      <c r="BQ24" s="644"/>
      <c r="BR24" s="644"/>
      <c r="BS24" s="650" t="s">
        <v>228</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2725442</v>
      </c>
      <c r="CS24" s="631"/>
      <c r="CT24" s="631"/>
      <c r="CU24" s="631"/>
      <c r="CV24" s="631"/>
      <c r="CW24" s="631"/>
      <c r="CX24" s="631"/>
      <c r="CY24" s="632"/>
      <c r="CZ24" s="635">
        <v>33.1</v>
      </c>
      <c r="DA24" s="636"/>
      <c r="DB24" s="636"/>
      <c r="DC24" s="655"/>
      <c r="DD24" s="676">
        <v>2122461</v>
      </c>
      <c r="DE24" s="631"/>
      <c r="DF24" s="631"/>
      <c r="DG24" s="631"/>
      <c r="DH24" s="631"/>
      <c r="DI24" s="631"/>
      <c r="DJ24" s="631"/>
      <c r="DK24" s="632"/>
      <c r="DL24" s="676">
        <v>2117240</v>
      </c>
      <c r="DM24" s="631"/>
      <c r="DN24" s="631"/>
      <c r="DO24" s="631"/>
      <c r="DP24" s="631"/>
      <c r="DQ24" s="631"/>
      <c r="DR24" s="631"/>
      <c r="DS24" s="631"/>
      <c r="DT24" s="631"/>
      <c r="DU24" s="631"/>
      <c r="DV24" s="632"/>
      <c r="DW24" s="635">
        <v>43.9</v>
      </c>
      <c r="DX24" s="636"/>
      <c r="DY24" s="636"/>
      <c r="DZ24" s="636"/>
      <c r="EA24" s="636"/>
      <c r="EB24" s="636"/>
      <c r="EC24" s="637"/>
    </row>
    <row r="25" spans="2:133" ht="11.25" customHeight="1">
      <c r="B25" s="638" t="s">
        <v>293</v>
      </c>
      <c r="C25" s="639"/>
      <c r="D25" s="639"/>
      <c r="E25" s="639"/>
      <c r="F25" s="639"/>
      <c r="G25" s="639"/>
      <c r="H25" s="639"/>
      <c r="I25" s="639"/>
      <c r="J25" s="639"/>
      <c r="K25" s="639"/>
      <c r="L25" s="639"/>
      <c r="M25" s="639"/>
      <c r="N25" s="639"/>
      <c r="O25" s="639"/>
      <c r="P25" s="639"/>
      <c r="Q25" s="640"/>
      <c r="R25" s="641">
        <v>117582</v>
      </c>
      <c r="S25" s="642"/>
      <c r="T25" s="642"/>
      <c r="U25" s="642"/>
      <c r="V25" s="642"/>
      <c r="W25" s="642"/>
      <c r="X25" s="642"/>
      <c r="Y25" s="643"/>
      <c r="Z25" s="644">
        <v>1.3</v>
      </c>
      <c r="AA25" s="644"/>
      <c r="AB25" s="644"/>
      <c r="AC25" s="644"/>
      <c r="AD25" s="645">
        <v>4953</v>
      </c>
      <c r="AE25" s="645"/>
      <c r="AF25" s="645"/>
      <c r="AG25" s="645"/>
      <c r="AH25" s="645"/>
      <c r="AI25" s="645"/>
      <c r="AJ25" s="645"/>
      <c r="AK25" s="645"/>
      <c r="AL25" s="646">
        <v>0.1</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228</v>
      </c>
      <c r="BH25" s="642"/>
      <c r="BI25" s="642"/>
      <c r="BJ25" s="642"/>
      <c r="BK25" s="642"/>
      <c r="BL25" s="642"/>
      <c r="BM25" s="642"/>
      <c r="BN25" s="643"/>
      <c r="BO25" s="644" t="s">
        <v>228</v>
      </c>
      <c r="BP25" s="644"/>
      <c r="BQ25" s="644"/>
      <c r="BR25" s="644"/>
      <c r="BS25" s="650" t="s">
        <v>245</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1140334</v>
      </c>
      <c r="CS25" s="665"/>
      <c r="CT25" s="665"/>
      <c r="CU25" s="665"/>
      <c r="CV25" s="665"/>
      <c r="CW25" s="665"/>
      <c r="CX25" s="665"/>
      <c r="CY25" s="666"/>
      <c r="CZ25" s="646">
        <v>13.8</v>
      </c>
      <c r="DA25" s="677"/>
      <c r="DB25" s="677"/>
      <c r="DC25" s="679"/>
      <c r="DD25" s="650">
        <v>1020053</v>
      </c>
      <c r="DE25" s="665"/>
      <c r="DF25" s="665"/>
      <c r="DG25" s="665"/>
      <c r="DH25" s="665"/>
      <c r="DI25" s="665"/>
      <c r="DJ25" s="665"/>
      <c r="DK25" s="666"/>
      <c r="DL25" s="650">
        <v>1014832</v>
      </c>
      <c r="DM25" s="665"/>
      <c r="DN25" s="665"/>
      <c r="DO25" s="665"/>
      <c r="DP25" s="665"/>
      <c r="DQ25" s="665"/>
      <c r="DR25" s="665"/>
      <c r="DS25" s="665"/>
      <c r="DT25" s="665"/>
      <c r="DU25" s="665"/>
      <c r="DV25" s="666"/>
      <c r="DW25" s="646">
        <v>21</v>
      </c>
      <c r="DX25" s="677"/>
      <c r="DY25" s="677"/>
      <c r="DZ25" s="677"/>
      <c r="EA25" s="677"/>
      <c r="EB25" s="677"/>
      <c r="EC25" s="678"/>
    </row>
    <row r="26" spans="2:133" ht="11.25" customHeight="1">
      <c r="B26" s="638" t="s">
        <v>296</v>
      </c>
      <c r="C26" s="639"/>
      <c r="D26" s="639"/>
      <c r="E26" s="639"/>
      <c r="F26" s="639"/>
      <c r="G26" s="639"/>
      <c r="H26" s="639"/>
      <c r="I26" s="639"/>
      <c r="J26" s="639"/>
      <c r="K26" s="639"/>
      <c r="L26" s="639"/>
      <c r="M26" s="639"/>
      <c r="N26" s="639"/>
      <c r="O26" s="639"/>
      <c r="P26" s="639"/>
      <c r="Q26" s="640"/>
      <c r="R26" s="641">
        <v>105229</v>
      </c>
      <c r="S26" s="642"/>
      <c r="T26" s="642"/>
      <c r="U26" s="642"/>
      <c r="V26" s="642"/>
      <c r="W26" s="642"/>
      <c r="X26" s="642"/>
      <c r="Y26" s="643"/>
      <c r="Z26" s="644">
        <v>1.2</v>
      </c>
      <c r="AA26" s="644"/>
      <c r="AB26" s="644"/>
      <c r="AC26" s="644"/>
      <c r="AD26" s="645" t="s">
        <v>228</v>
      </c>
      <c r="AE26" s="645"/>
      <c r="AF26" s="645"/>
      <c r="AG26" s="645"/>
      <c r="AH26" s="645"/>
      <c r="AI26" s="645"/>
      <c r="AJ26" s="645"/>
      <c r="AK26" s="645"/>
      <c r="AL26" s="646" t="s">
        <v>228</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228</v>
      </c>
      <c r="BH26" s="642"/>
      <c r="BI26" s="642"/>
      <c r="BJ26" s="642"/>
      <c r="BK26" s="642"/>
      <c r="BL26" s="642"/>
      <c r="BM26" s="642"/>
      <c r="BN26" s="643"/>
      <c r="BO26" s="644" t="s">
        <v>228</v>
      </c>
      <c r="BP26" s="644"/>
      <c r="BQ26" s="644"/>
      <c r="BR26" s="644"/>
      <c r="BS26" s="650" t="s">
        <v>228</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677199</v>
      </c>
      <c r="CS26" s="642"/>
      <c r="CT26" s="642"/>
      <c r="CU26" s="642"/>
      <c r="CV26" s="642"/>
      <c r="CW26" s="642"/>
      <c r="CX26" s="642"/>
      <c r="CY26" s="643"/>
      <c r="CZ26" s="646">
        <v>8.1999999999999993</v>
      </c>
      <c r="DA26" s="677"/>
      <c r="DB26" s="677"/>
      <c r="DC26" s="679"/>
      <c r="DD26" s="650">
        <v>579393</v>
      </c>
      <c r="DE26" s="642"/>
      <c r="DF26" s="642"/>
      <c r="DG26" s="642"/>
      <c r="DH26" s="642"/>
      <c r="DI26" s="642"/>
      <c r="DJ26" s="642"/>
      <c r="DK26" s="643"/>
      <c r="DL26" s="650" t="s">
        <v>228</v>
      </c>
      <c r="DM26" s="642"/>
      <c r="DN26" s="642"/>
      <c r="DO26" s="642"/>
      <c r="DP26" s="642"/>
      <c r="DQ26" s="642"/>
      <c r="DR26" s="642"/>
      <c r="DS26" s="642"/>
      <c r="DT26" s="642"/>
      <c r="DU26" s="642"/>
      <c r="DV26" s="643"/>
      <c r="DW26" s="646" t="s">
        <v>228</v>
      </c>
      <c r="DX26" s="677"/>
      <c r="DY26" s="677"/>
      <c r="DZ26" s="677"/>
      <c r="EA26" s="677"/>
      <c r="EB26" s="677"/>
      <c r="EC26" s="678"/>
    </row>
    <row r="27" spans="2:133" ht="11.25" customHeight="1">
      <c r="B27" s="638" t="s">
        <v>299</v>
      </c>
      <c r="C27" s="639"/>
      <c r="D27" s="639"/>
      <c r="E27" s="639"/>
      <c r="F27" s="639"/>
      <c r="G27" s="639"/>
      <c r="H27" s="639"/>
      <c r="I27" s="639"/>
      <c r="J27" s="639"/>
      <c r="K27" s="639"/>
      <c r="L27" s="639"/>
      <c r="M27" s="639"/>
      <c r="N27" s="639"/>
      <c r="O27" s="639"/>
      <c r="P27" s="639"/>
      <c r="Q27" s="640"/>
      <c r="R27" s="641">
        <v>551721</v>
      </c>
      <c r="S27" s="642"/>
      <c r="T27" s="642"/>
      <c r="U27" s="642"/>
      <c r="V27" s="642"/>
      <c r="W27" s="642"/>
      <c r="X27" s="642"/>
      <c r="Y27" s="643"/>
      <c r="Z27" s="644">
        <v>6.2</v>
      </c>
      <c r="AA27" s="644"/>
      <c r="AB27" s="644"/>
      <c r="AC27" s="644"/>
      <c r="AD27" s="645" t="s">
        <v>228</v>
      </c>
      <c r="AE27" s="645"/>
      <c r="AF27" s="645"/>
      <c r="AG27" s="645"/>
      <c r="AH27" s="645"/>
      <c r="AI27" s="645"/>
      <c r="AJ27" s="645"/>
      <c r="AK27" s="645"/>
      <c r="AL27" s="646" t="s">
        <v>228</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1602312</v>
      </c>
      <c r="BH27" s="642"/>
      <c r="BI27" s="642"/>
      <c r="BJ27" s="642"/>
      <c r="BK27" s="642"/>
      <c r="BL27" s="642"/>
      <c r="BM27" s="642"/>
      <c r="BN27" s="643"/>
      <c r="BO27" s="644">
        <v>100</v>
      </c>
      <c r="BP27" s="644"/>
      <c r="BQ27" s="644"/>
      <c r="BR27" s="644"/>
      <c r="BS27" s="650" t="s">
        <v>245</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741609</v>
      </c>
      <c r="CS27" s="665"/>
      <c r="CT27" s="665"/>
      <c r="CU27" s="665"/>
      <c r="CV27" s="665"/>
      <c r="CW27" s="665"/>
      <c r="CX27" s="665"/>
      <c r="CY27" s="666"/>
      <c r="CZ27" s="646">
        <v>9</v>
      </c>
      <c r="DA27" s="677"/>
      <c r="DB27" s="677"/>
      <c r="DC27" s="679"/>
      <c r="DD27" s="650">
        <v>274773</v>
      </c>
      <c r="DE27" s="665"/>
      <c r="DF27" s="665"/>
      <c r="DG27" s="665"/>
      <c r="DH27" s="665"/>
      <c r="DI27" s="665"/>
      <c r="DJ27" s="665"/>
      <c r="DK27" s="666"/>
      <c r="DL27" s="650">
        <v>274773</v>
      </c>
      <c r="DM27" s="665"/>
      <c r="DN27" s="665"/>
      <c r="DO27" s="665"/>
      <c r="DP27" s="665"/>
      <c r="DQ27" s="665"/>
      <c r="DR27" s="665"/>
      <c r="DS27" s="665"/>
      <c r="DT27" s="665"/>
      <c r="DU27" s="665"/>
      <c r="DV27" s="666"/>
      <c r="DW27" s="646">
        <v>5.7</v>
      </c>
      <c r="DX27" s="677"/>
      <c r="DY27" s="677"/>
      <c r="DZ27" s="677"/>
      <c r="EA27" s="677"/>
      <c r="EB27" s="677"/>
      <c r="EC27" s="678"/>
    </row>
    <row r="28" spans="2:133" ht="11.25" customHeight="1">
      <c r="B28" s="683" t="s">
        <v>302</v>
      </c>
      <c r="C28" s="684"/>
      <c r="D28" s="684"/>
      <c r="E28" s="684"/>
      <c r="F28" s="684"/>
      <c r="G28" s="684"/>
      <c r="H28" s="684"/>
      <c r="I28" s="684"/>
      <c r="J28" s="684"/>
      <c r="K28" s="684"/>
      <c r="L28" s="684"/>
      <c r="M28" s="684"/>
      <c r="N28" s="684"/>
      <c r="O28" s="684"/>
      <c r="P28" s="684"/>
      <c r="Q28" s="685"/>
      <c r="R28" s="641" t="s">
        <v>228</v>
      </c>
      <c r="S28" s="642"/>
      <c r="T28" s="642"/>
      <c r="U28" s="642"/>
      <c r="V28" s="642"/>
      <c r="W28" s="642"/>
      <c r="X28" s="642"/>
      <c r="Y28" s="643"/>
      <c r="Z28" s="644" t="s">
        <v>245</v>
      </c>
      <c r="AA28" s="644"/>
      <c r="AB28" s="644"/>
      <c r="AC28" s="644"/>
      <c r="AD28" s="645" t="s">
        <v>228</v>
      </c>
      <c r="AE28" s="645"/>
      <c r="AF28" s="645"/>
      <c r="AG28" s="645"/>
      <c r="AH28" s="645"/>
      <c r="AI28" s="645"/>
      <c r="AJ28" s="645"/>
      <c r="AK28" s="645"/>
      <c r="AL28" s="646" t="s">
        <v>228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843499</v>
      </c>
      <c r="CS28" s="642"/>
      <c r="CT28" s="642"/>
      <c r="CU28" s="642"/>
      <c r="CV28" s="642"/>
      <c r="CW28" s="642"/>
      <c r="CX28" s="642"/>
      <c r="CY28" s="643"/>
      <c r="CZ28" s="646">
        <v>10.199999999999999</v>
      </c>
      <c r="DA28" s="677"/>
      <c r="DB28" s="677"/>
      <c r="DC28" s="679"/>
      <c r="DD28" s="650">
        <v>827635</v>
      </c>
      <c r="DE28" s="642"/>
      <c r="DF28" s="642"/>
      <c r="DG28" s="642"/>
      <c r="DH28" s="642"/>
      <c r="DI28" s="642"/>
      <c r="DJ28" s="642"/>
      <c r="DK28" s="643"/>
      <c r="DL28" s="650">
        <v>827635</v>
      </c>
      <c r="DM28" s="642"/>
      <c r="DN28" s="642"/>
      <c r="DO28" s="642"/>
      <c r="DP28" s="642"/>
      <c r="DQ28" s="642"/>
      <c r="DR28" s="642"/>
      <c r="DS28" s="642"/>
      <c r="DT28" s="642"/>
      <c r="DU28" s="642"/>
      <c r="DV28" s="643"/>
      <c r="DW28" s="646">
        <v>17.2</v>
      </c>
      <c r="DX28" s="677"/>
      <c r="DY28" s="677"/>
      <c r="DZ28" s="677"/>
      <c r="EA28" s="677"/>
      <c r="EB28" s="677"/>
      <c r="EC28" s="678"/>
    </row>
    <row r="29" spans="2:133" ht="11.25" customHeight="1">
      <c r="B29" s="638" t="s">
        <v>304</v>
      </c>
      <c r="C29" s="639"/>
      <c r="D29" s="639"/>
      <c r="E29" s="639"/>
      <c r="F29" s="639"/>
      <c r="G29" s="639"/>
      <c r="H29" s="639"/>
      <c r="I29" s="639"/>
      <c r="J29" s="639"/>
      <c r="K29" s="639"/>
      <c r="L29" s="639"/>
      <c r="M29" s="639"/>
      <c r="N29" s="639"/>
      <c r="O29" s="639"/>
      <c r="P29" s="639"/>
      <c r="Q29" s="640"/>
      <c r="R29" s="641">
        <v>438993</v>
      </c>
      <c r="S29" s="642"/>
      <c r="T29" s="642"/>
      <c r="U29" s="642"/>
      <c r="V29" s="642"/>
      <c r="W29" s="642"/>
      <c r="X29" s="642"/>
      <c r="Y29" s="643"/>
      <c r="Z29" s="644">
        <v>4.9000000000000004</v>
      </c>
      <c r="AA29" s="644"/>
      <c r="AB29" s="644"/>
      <c r="AC29" s="644"/>
      <c r="AD29" s="645" t="s">
        <v>245</v>
      </c>
      <c r="AE29" s="645"/>
      <c r="AF29" s="645"/>
      <c r="AG29" s="645"/>
      <c r="AH29" s="645"/>
      <c r="AI29" s="645"/>
      <c r="AJ29" s="645"/>
      <c r="AK29" s="645"/>
      <c r="AL29" s="646" t="s">
        <v>245</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70</v>
      </c>
      <c r="CG29" s="657"/>
      <c r="CH29" s="657"/>
      <c r="CI29" s="657"/>
      <c r="CJ29" s="657"/>
      <c r="CK29" s="657"/>
      <c r="CL29" s="657"/>
      <c r="CM29" s="657"/>
      <c r="CN29" s="657"/>
      <c r="CO29" s="657"/>
      <c r="CP29" s="657"/>
      <c r="CQ29" s="658"/>
      <c r="CR29" s="641">
        <v>843499</v>
      </c>
      <c r="CS29" s="665"/>
      <c r="CT29" s="665"/>
      <c r="CU29" s="665"/>
      <c r="CV29" s="665"/>
      <c r="CW29" s="665"/>
      <c r="CX29" s="665"/>
      <c r="CY29" s="666"/>
      <c r="CZ29" s="646">
        <v>10.199999999999999</v>
      </c>
      <c r="DA29" s="677"/>
      <c r="DB29" s="677"/>
      <c r="DC29" s="679"/>
      <c r="DD29" s="650">
        <v>827635</v>
      </c>
      <c r="DE29" s="665"/>
      <c r="DF29" s="665"/>
      <c r="DG29" s="665"/>
      <c r="DH29" s="665"/>
      <c r="DI29" s="665"/>
      <c r="DJ29" s="665"/>
      <c r="DK29" s="666"/>
      <c r="DL29" s="650">
        <v>827635</v>
      </c>
      <c r="DM29" s="665"/>
      <c r="DN29" s="665"/>
      <c r="DO29" s="665"/>
      <c r="DP29" s="665"/>
      <c r="DQ29" s="665"/>
      <c r="DR29" s="665"/>
      <c r="DS29" s="665"/>
      <c r="DT29" s="665"/>
      <c r="DU29" s="665"/>
      <c r="DV29" s="666"/>
      <c r="DW29" s="646">
        <v>17.2</v>
      </c>
      <c r="DX29" s="677"/>
      <c r="DY29" s="677"/>
      <c r="DZ29" s="677"/>
      <c r="EA29" s="677"/>
      <c r="EB29" s="677"/>
      <c r="EC29" s="678"/>
    </row>
    <row r="30" spans="2:133" ht="11.25" customHeight="1">
      <c r="B30" s="638" t="s">
        <v>308</v>
      </c>
      <c r="C30" s="639"/>
      <c r="D30" s="639"/>
      <c r="E30" s="639"/>
      <c r="F30" s="639"/>
      <c r="G30" s="639"/>
      <c r="H30" s="639"/>
      <c r="I30" s="639"/>
      <c r="J30" s="639"/>
      <c r="K30" s="639"/>
      <c r="L30" s="639"/>
      <c r="M30" s="639"/>
      <c r="N30" s="639"/>
      <c r="O30" s="639"/>
      <c r="P30" s="639"/>
      <c r="Q30" s="640"/>
      <c r="R30" s="641">
        <v>33352</v>
      </c>
      <c r="S30" s="642"/>
      <c r="T30" s="642"/>
      <c r="U30" s="642"/>
      <c r="V30" s="642"/>
      <c r="W30" s="642"/>
      <c r="X30" s="642"/>
      <c r="Y30" s="643"/>
      <c r="Z30" s="644">
        <v>0.4</v>
      </c>
      <c r="AA30" s="644"/>
      <c r="AB30" s="644"/>
      <c r="AC30" s="644"/>
      <c r="AD30" s="645">
        <v>14296</v>
      </c>
      <c r="AE30" s="645"/>
      <c r="AF30" s="645"/>
      <c r="AG30" s="645"/>
      <c r="AH30" s="645"/>
      <c r="AI30" s="645"/>
      <c r="AJ30" s="645"/>
      <c r="AK30" s="645"/>
      <c r="AL30" s="646">
        <v>0.3</v>
      </c>
      <c r="AM30" s="647"/>
      <c r="AN30" s="647"/>
      <c r="AO30" s="648"/>
      <c r="AP30" s="689" t="s">
        <v>309</v>
      </c>
      <c r="AQ30" s="690"/>
      <c r="AR30" s="690"/>
      <c r="AS30" s="690"/>
      <c r="AT30" s="695" t="s">
        <v>310</v>
      </c>
      <c r="AU30" s="230"/>
      <c r="AV30" s="230"/>
      <c r="AW30" s="230"/>
      <c r="AX30" s="627" t="s">
        <v>187</v>
      </c>
      <c r="AY30" s="628"/>
      <c r="AZ30" s="628"/>
      <c r="BA30" s="628"/>
      <c r="BB30" s="628"/>
      <c r="BC30" s="628"/>
      <c r="BD30" s="628"/>
      <c r="BE30" s="628"/>
      <c r="BF30" s="629"/>
      <c r="BG30" s="701">
        <v>98.9</v>
      </c>
      <c r="BH30" s="702"/>
      <c r="BI30" s="702"/>
      <c r="BJ30" s="702"/>
      <c r="BK30" s="702"/>
      <c r="BL30" s="702"/>
      <c r="BM30" s="636">
        <v>96.2</v>
      </c>
      <c r="BN30" s="702"/>
      <c r="BO30" s="702"/>
      <c r="BP30" s="702"/>
      <c r="BQ30" s="703"/>
      <c r="BR30" s="701">
        <v>98.9</v>
      </c>
      <c r="BS30" s="702"/>
      <c r="BT30" s="702"/>
      <c r="BU30" s="702"/>
      <c r="BV30" s="702"/>
      <c r="BW30" s="702"/>
      <c r="BX30" s="636">
        <v>96.1</v>
      </c>
      <c r="BY30" s="702"/>
      <c r="BZ30" s="702"/>
      <c r="CA30" s="702"/>
      <c r="CB30" s="703"/>
      <c r="CD30" s="706"/>
      <c r="CE30" s="707"/>
      <c r="CF30" s="656" t="s">
        <v>311</v>
      </c>
      <c r="CG30" s="657"/>
      <c r="CH30" s="657"/>
      <c r="CI30" s="657"/>
      <c r="CJ30" s="657"/>
      <c r="CK30" s="657"/>
      <c r="CL30" s="657"/>
      <c r="CM30" s="657"/>
      <c r="CN30" s="657"/>
      <c r="CO30" s="657"/>
      <c r="CP30" s="657"/>
      <c r="CQ30" s="658"/>
      <c r="CR30" s="641">
        <v>790068</v>
      </c>
      <c r="CS30" s="642"/>
      <c r="CT30" s="642"/>
      <c r="CU30" s="642"/>
      <c r="CV30" s="642"/>
      <c r="CW30" s="642"/>
      <c r="CX30" s="642"/>
      <c r="CY30" s="643"/>
      <c r="CZ30" s="646">
        <v>9.6</v>
      </c>
      <c r="DA30" s="677"/>
      <c r="DB30" s="677"/>
      <c r="DC30" s="679"/>
      <c r="DD30" s="650">
        <v>776228</v>
      </c>
      <c r="DE30" s="642"/>
      <c r="DF30" s="642"/>
      <c r="DG30" s="642"/>
      <c r="DH30" s="642"/>
      <c r="DI30" s="642"/>
      <c r="DJ30" s="642"/>
      <c r="DK30" s="643"/>
      <c r="DL30" s="650">
        <v>776228</v>
      </c>
      <c r="DM30" s="642"/>
      <c r="DN30" s="642"/>
      <c r="DO30" s="642"/>
      <c r="DP30" s="642"/>
      <c r="DQ30" s="642"/>
      <c r="DR30" s="642"/>
      <c r="DS30" s="642"/>
      <c r="DT30" s="642"/>
      <c r="DU30" s="642"/>
      <c r="DV30" s="643"/>
      <c r="DW30" s="646">
        <v>16.100000000000001</v>
      </c>
      <c r="DX30" s="677"/>
      <c r="DY30" s="677"/>
      <c r="DZ30" s="677"/>
      <c r="EA30" s="677"/>
      <c r="EB30" s="677"/>
      <c r="EC30" s="678"/>
    </row>
    <row r="31" spans="2:133" ht="11.25" customHeight="1">
      <c r="B31" s="638" t="s">
        <v>312</v>
      </c>
      <c r="C31" s="639"/>
      <c r="D31" s="639"/>
      <c r="E31" s="639"/>
      <c r="F31" s="639"/>
      <c r="G31" s="639"/>
      <c r="H31" s="639"/>
      <c r="I31" s="639"/>
      <c r="J31" s="639"/>
      <c r="K31" s="639"/>
      <c r="L31" s="639"/>
      <c r="M31" s="639"/>
      <c r="N31" s="639"/>
      <c r="O31" s="639"/>
      <c r="P31" s="639"/>
      <c r="Q31" s="640"/>
      <c r="R31" s="641">
        <v>88620</v>
      </c>
      <c r="S31" s="642"/>
      <c r="T31" s="642"/>
      <c r="U31" s="642"/>
      <c r="V31" s="642"/>
      <c r="W31" s="642"/>
      <c r="X31" s="642"/>
      <c r="Y31" s="643"/>
      <c r="Z31" s="644">
        <v>1</v>
      </c>
      <c r="AA31" s="644"/>
      <c r="AB31" s="644"/>
      <c r="AC31" s="644"/>
      <c r="AD31" s="645" t="s">
        <v>245</v>
      </c>
      <c r="AE31" s="645"/>
      <c r="AF31" s="645"/>
      <c r="AG31" s="645"/>
      <c r="AH31" s="645"/>
      <c r="AI31" s="645"/>
      <c r="AJ31" s="645"/>
      <c r="AK31" s="645"/>
      <c r="AL31" s="646" t="s">
        <v>228</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99.3</v>
      </c>
      <c r="BH31" s="665"/>
      <c r="BI31" s="665"/>
      <c r="BJ31" s="665"/>
      <c r="BK31" s="665"/>
      <c r="BL31" s="665"/>
      <c r="BM31" s="647">
        <v>97.5</v>
      </c>
      <c r="BN31" s="699"/>
      <c r="BO31" s="699"/>
      <c r="BP31" s="699"/>
      <c r="BQ31" s="700"/>
      <c r="BR31" s="698">
        <v>99</v>
      </c>
      <c r="BS31" s="665"/>
      <c r="BT31" s="665"/>
      <c r="BU31" s="665"/>
      <c r="BV31" s="665"/>
      <c r="BW31" s="665"/>
      <c r="BX31" s="647">
        <v>97.3</v>
      </c>
      <c r="BY31" s="699"/>
      <c r="BZ31" s="699"/>
      <c r="CA31" s="699"/>
      <c r="CB31" s="700"/>
      <c r="CD31" s="706"/>
      <c r="CE31" s="707"/>
      <c r="CF31" s="656" t="s">
        <v>315</v>
      </c>
      <c r="CG31" s="657"/>
      <c r="CH31" s="657"/>
      <c r="CI31" s="657"/>
      <c r="CJ31" s="657"/>
      <c r="CK31" s="657"/>
      <c r="CL31" s="657"/>
      <c r="CM31" s="657"/>
      <c r="CN31" s="657"/>
      <c r="CO31" s="657"/>
      <c r="CP31" s="657"/>
      <c r="CQ31" s="658"/>
      <c r="CR31" s="641">
        <v>53431</v>
      </c>
      <c r="CS31" s="665"/>
      <c r="CT31" s="665"/>
      <c r="CU31" s="665"/>
      <c r="CV31" s="665"/>
      <c r="CW31" s="665"/>
      <c r="CX31" s="665"/>
      <c r="CY31" s="666"/>
      <c r="CZ31" s="646">
        <v>0.6</v>
      </c>
      <c r="DA31" s="677"/>
      <c r="DB31" s="677"/>
      <c r="DC31" s="679"/>
      <c r="DD31" s="650">
        <v>51407</v>
      </c>
      <c r="DE31" s="665"/>
      <c r="DF31" s="665"/>
      <c r="DG31" s="665"/>
      <c r="DH31" s="665"/>
      <c r="DI31" s="665"/>
      <c r="DJ31" s="665"/>
      <c r="DK31" s="666"/>
      <c r="DL31" s="650">
        <v>51407</v>
      </c>
      <c r="DM31" s="665"/>
      <c r="DN31" s="665"/>
      <c r="DO31" s="665"/>
      <c r="DP31" s="665"/>
      <c r="DQ31" s="665"/>
      <c r="DR31" s="665"/>
      <c r="DS31" s="665"/>
      <c r="DT31" s="665"/>
      <c r="DU31" s="665"/>
      <c r="DV31" s="666"/>
      <c r="DW31" s="646">
        <v>1.1000000000000001</v>
      </c>
      <c r="DX31" s="677"/>
      <c r="DY31" s="677"/>
      <c r="DZ31" s="677"/>
      <c r="EA31" s="677"/>
      <c r="EB31" s="677"/>
      <c r="EC31" s="678"/>
    </row>
    <row r="32" spans="2:133" ht="11.25" customHeight="1">
      <c r="B32" s="638" t="s">
        <v>316</v>
      </c>
      <c r="C32" s="639"/>
      <c r="D32" s="639"/>
      <c r="E32" s="639"/>
      <c r="F32" s="639"/>
      <c r="G32" s="639"/>
      <c r="H32" s="639"/>
      <c r="I32" s="639"/>
      <c r="J32" s="639"/>
      <c r="K32" s="639"/>
      <c r="L32" s="639"/>
      <c r="M32" s="639"/>
      <c r="N32" s="639"/>
      <c r="O32" s="639"/>
      <c r="P32" s="639"/>
      <c r="Q32" s="640"/>
      <c r="R32" s="641">
        <v>562578</v>
      </c>
      <c r="S32" s="642"/>
      <c r="T32" s="642"/>
      <c r="U32" s="642"/>
      <c r="V32" s="642"/>
      <c r="W32" s="642"/>
      <c r="X32" s="642"/>
      <c r="Y32" s="643"/>
      <c r="Z32" s="644">
        <v>6.3</v>
      </c>
      <c r="AA32" s="644"/>
      <c r="AB32" s="644"/>
      <c r="AC32" s="644"/>
      <c r="AD32" s="645" t="s">
        <v>228</v>
      </c>
      <c r="AE32" s="645"/>
      <c r="AF32" s="645"/>
      <c r="AG32" s="645"/>
      <c r="AH32" s="645"/>
      <c r="AI32" s="645"/>
      <c r="AJ32" s="645"/>
      <c r="AK32" s="645"/>
      <c r="AL32" s="646" t="s">
        <v>228</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98.2</v>
      </c>
      <c r="BH32" s="711"/>
      <c r="BI32" s="711"/>
      <c r="BJ32" s="711"/>
      <c r="BK32" s="711"/>
      <c r="BL32" s="711"/>
      <c r="BM32" s="712">
        <v>94.2</v>
      </c>
      <c r="BN32" s="711"/>
      <c r="BO32" s="711"/>
      <c r="BP32" s="711"/>
      <c r="BQ32" s="713"/>
      <c r="BR32" s="710">
        <v>98.5</v>
      </c>
      <c r="BS32" s="711"/>
      <c r="BT32" s="711"/>
      <c r="BU32" s="711"/>
      <c r="BV32" s="711"/>
      <c r="BW32" s="711"/>
      <c r="BX32" s="712">
        <v>94.3</v>
      </c>
      <c r="BY32" s="711"/>
      <c r="BZ32" s="711"/>
      <c r="CA32" s="711"/>
      <c r="CB32" s="713"/>
      <c r="CD32" s="708"/>
      <c r="CE32" s="709"/>
      <c r="CF32" s="656" t="s">
        <v>318</v>
      </c>
      <c r="CG32" s="657"/>
      <c r="CH32" s="657"/>
      <c r="CI32" s="657"/>
      <c r="CJ32" s="657"/>
      <c r="CK32" s="657"/>
      <c r="CL32" s="657"/>
      <c r="CM32" s="657"/>
      <c r="CN32" s="657"/>
      <c r="CO32" s="657"/>
      <c r="CP32" s="657"/>
      <c r="CQ32" s="658"/>
      <c r="CR32" s="641" t="s">
        <v>245</v>
      </c>
      <c r="CS32" s="642"/>
      <c r="CT32" s="642"/>
      <c r="CU32" s="642"/>
      <c r="CV32" s="642"/>
      <c r="CW32" s="642"/>
      <c r="CX32" s="642"/>
      <c r="CY32" s="643"/>
      <c r="CZ32" s="646" t="s">
        <v>245</v>
      </c>
      <c r="DA32" s="677"/>
      <c r="DB32" s="677"/>
      <c r="DC32" s="679"/>
      <c r="DD32" s="650" t="s">
        <v>228</v>
      </c>
      <c r="DE32" s="642"/>
      <c r="DF32" s="642"/>
      <c r="DG32" s="642"/>
      <c r="DH32" s="642"/>
      <c r="DI32" s="642"/>
      <c r="DJ32" s="642"/>
      <c r="DK32" s="643"/>
      <c r="DL32" s="650" t="s">
        <v>228</v>
      </c>
      <c r="DM32" s="642"/>
      <c r="DN32" s="642"/>
      <c r="DO32" s="642"/>
      <c r="DP32" s="642"/>
      <c r="DQ32" s="642"/>
      <c r="DR32" s="642"/>
      <c r="DS32" s="642"/>
      <c r="DT32" s="642"/>
      <c r="DU32" s="642"/>
      <c r="DV32" s="643"/>
      <c r="DW32" s="646" t="s">
        <v>245</v>
      </c>
      <c r="DX32" s="677"/>
      <c r="DY32" s="677"/>
      <c r="DZ32" s="677"/>
      <c r="EA32" s="677"/>
      <c r="EB32" s="677"/>
      <c r="EC32" s="678"/>
    </row>
    <row r="33" spans="2:133" ht="11.25" customHeight="1">
      <c r="B33" s="638" t="s">
        <v>319</v>
      </c>
      <c r="C33" s="639"/>
      <c r="D33" s="639"/>
      <c r="E33" s="639"/>
      <c r="F33" s="639"/>
      <c r="G33" s="639"/>
      <c r="H33" s="639"/>
      <c r="I33" s="639"/>
      <c r="J33" s="639"/>
      <c r="K33" s="639"/>
      <c r="L33" s="639"/>
      <c r="M33" s="639"/>
      <c r="N33" s="639"/>
      <c r="O33" s="639"/>
      <c r="P33" s="639"/>
      <c r="Q33" s="640"/>
      <c r="R33" s="641">
        <v>348931</v>
      </c>
      <c r="S33" s="642"/>
      <c r="T33" s="642"/>
      <c r="U33" s="642"/>
      <c r="V33" s="642"/>
      <c r="W33" s="642"/>
      <c r="X33" s="642"/>
      <c r="Y33" s="643"/>
      <c r="Z33" s="644">
        <v>3.9</v>
      </c>
      <c r="AA33" s="644"/>
      <c r="AB33" s="644"/>
      <c r="AC33" s="644"/>
      <c r="AD33" s="645" t="s">
        <v>228</v>
      </c>
      <c r="AE33" s="645"/>
      <c r="AF33" s="645"/>
      <c r="AG33" s="645"/>
      <c r="AH33" s="645"/>
      <c r="AI33" s="645"/>
      <c r="AJ33" s="645"/>
      <c r="AK33" s="645"/>
      <c r="AL33" s="646" t="s">
        <v>228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3812519</v>
      </c>
      <c r="CS33" s="665"/>
      <c r="CT33" s="665"/>
      <c r="CU33" s="665"/>
      <c r="CV33" s="665"/>
      <c r="CW33" s="665"/>
      <c r="CX33" s="665"/>
      <c r="CY33" s="666"/>
      <c r="CZ33" s="646">
        <v>46.2</v>
      </c>
      <c r="DA33" s="677"/>
      <c r="DB33" s="677"/>
      <c r="DC33" s="679"/>
      <c r="DD33" s="650">
        <v>2852706</v>
      </c>
      <c r="DE33" s="665"/>
      <c r="DF33" s="665"/>
      <c r="DG33" s="665"/>
      <c r="DH33" s="665"/>
      <c r="DI33" s="665"/>
      <c r="DJ33" s="665"/>
      <c r="DK33" s="666"/>
      <c r="DL33" s="650">
        <v>2245211</v>
      </c>
      <c r="DM33" s="665"/>
      <c r="DN33" s="665"/>
      <c r="DO33" s="665"/>
      <c r="DP33" s="665"/>
      <c r="DQ33" s="665"/>
      <c r="DR33" s="665"/>
      <c r="DS33" s="665"/>
      <c r="DT33" s="665"/>
      <c r="DU33" s="665"/>
      <c r="DV33" s="666"/>
      <c r="DW33" s="646">
        <v>46.6</v>
      </c>
      <c r="DX33" s="677"/>
      <c r="DY33" s="677"/>
      <c r="DZ33" s="677"/>
      <c r="EA33" s="677"/>
      <c r="EB33" s="677"/>
      <c r="EC33" s="678"/>
    </row>
    <row r="34" spans="2:133" ht="11.25" customHeight="1">
      <c r="B34" s="638" t="s">
        <v>321</v>
      </c>
      <c r="C34" s="639"/>
      <c r="D34" s="639"/>
      <c r="E34" s="639"/>
      <c r="F34" s="639"/>
      <c r="G34" s="639"/>
      <c r="H34" s="639"/>
      <c r="I34" s="639"/>
      <c r="J34" s="639"/>
      <c r="K34" s="639"/>
      <c r="L34" s="639"/>
      <c r="M34" s="639"/>
      <c r="N34" s="639"/>
      <c r="O34" s="639"/>
      <c r="P34" s="639"/>
      <c r="Q34" s="640"/>
      <c r="R34" s="641">
        <v>81196</v>
      </c>
      <c r="S34" s="642"/>
      <c r="T34" s="642"/>
      <c r="U34" s="642"/>
      <c r="V34" s="642"/>
      <c r="W34" s="642"/>
      <c r="X34" s="642"/>
      <c r="Y34" s="643"/>
      <c r="Z34" s="644">
        <v>0.9</v>
      </c>
      <c r="AA34" s="644"/>
      <c r="AB34" s="644"/>
      <c r="AC34" s="644"/>
      <c r="AD34" s="645">
        <v>1021</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1226717</v>
      </c>
      <c r="CS34" s="642"/>
      <c r="CT34" s="642"/>
      <c r="CU34" s="642"/>
      <c r="CV34" s="642"/>
      <c r="CW34" s="642"/>
      <c r="CX34" s="642"/>
      <c r="CY34" s="643"/>
      <c r="CZ34" s="646">
        <v>14.9</v>
      </c>
      <c r="DA34" s="677"/>
      <c r="DB34" s="677"/>
      <c r="DC34" s="679"/>
      <c r="DD34" s="650">
        <v>830607</v>
      </c>
      <c r="DE34" s="642"/>
      <c r="DF34" s="642"/>
      <c r="DG34" s="642"/>
      <c r="DH34" s="642"/>
      <c r="DI34" s="642"/>
      <c r="DJ34" s="642"/>
      <c r="DK34" s="643"/>
      <c r="DL34" s="650">
        <v>726994</v>
      </c>
      <c r="DM34" s="642"/>
      <c r="DN34" s="642"/>
      <c r="DO34" s="642"/>
      <c r="DP34" s="642"/>
      <c r="DQ34" s="642"/>
      <c r="DR34" s="642"/>
      <c r="DS34" s="642"/>
      <c r="DT34" s="642"/>
      <c r="DU34" s="642"/>
      <c r="DV34" s="643"/>
      <c r="DW34" s="646">
        <v>15.1</v>
      </c>
      <c r="DX34" s="677"/>
      <c r="DY34" s="677"/>
      <c r="DZ34" s="677"/>
      <c r="EA34" s="677"/>
      <c r="EB34" s="677"/>
      <c r="EC34" s="678"/>
    </row>
    <row r="35" spans="2:133" ht="11.25" customHeight="1">
      <c r="B35" s="638" t="s">
        <v>325</v>
      </c>
      <c r="C35" s="639"/>
      <c r="D35" s="639"/>
      <c r="E35" s="639"/>
      <c r="F35" s="639"/>
      <c r="G35" s="639"/>
      <c r="H35" s="639"/>
      <c r="I35" s="639"/>
      <c r="J35" s="639"/>
      <c r="K35" s="639"/>
      <c r="L35" s="639"/>
      <c r="M35" s="639"/>
      <c r="N35" s="639"/>
      <c r="O35" s="639"/>
      <c r="P35" s="639"/>
      <c r="Q35" s="640"/>
      <c r="R35" s="641">
        <v>1471127</v>
      </c>
      <c r="S35" s="642"/>
      <c r="T35" s="642"/>
      <c r="U35" s="642"/>
      <c r="V35" s="642"/>
      <c r="W35" s="642"/>
      <c r="X35" s="642"/>
      <c r="Y35" s="643"/>
      <c r="Z35" s="644">
        <v>16.5</v>
      </c>
      <c r="AA35" s="644"/>
      <c r="AB35" s="644"/>
      <c r="AC35" s="644"/>
      <c r="AD35" s="645" t="s">
        <v>138</v>
      </c>
      <c r="AE35" s="645"/>
      <c r="AF35" s="645"/>
      <c r="AG35" s="645"/>
      <c r="AH35" s="645"/>
      <c r="AI35" s="645"/>
      <c r="AJ35" s="645"/>
      <c r="AK35" s="645"/>
      <c r="AL35" s="646" t="s">
        <v>228</v>
      </c>
      <c r="AM35" s="647"/>
      <c r="AN35" s="647"/>
      <c r="AO35" s="648"/>
      <c r="AP35" s="234"/>
      <c r="AQ35" s="714" t="s">
        <v>326</v>
      </c>
      <c r="AR35" s="715"/>
      <c r="AS35" s="715"/>
      <c r="AT35" s="715"/>
      <c r="AU35" s="715"/>
      <c r="AV35" s="715"/>
      <c r="AW35" s="715"/>
      <c r="AX35" s="715"/>
      <c r="AY35" s="716"/>
      <c r="AZ35" s="630">
        <v>1216572</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105097</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108192</v>
      </c>
      <c r="CS35" s="665"/>
      <c r="CT35" s="665"/>
      <c r="CU35" s="665"/>
      <c r="CV35" s="665"/>
      <c r="CW35" s="665"/>
      <c r="CX35" s="665"/>
      <c r="CY35" s="666"/>
      <c r="CZ35" s="646">
        <v>1.3</v>
      </c>
      <c r="DA35" s="677"/>
      <c r="DB35" s="677"/>
      <c r="DC35" s="679"/>
      <c r="DD35" s="650">
        <v>75062</v>
      </c>
      <c r="DE35" s="665"/>
      <c r="DF35" s="665"/>
      <c r="DG35" s="665"/>
      <c r="DH35" s="665"/>
      <c r="DI35" s="665"/>
      <c r="DJ35" s="665"/>
      <c r="DK35" s="666"/>
      <c r="DL35" s="650">
        <v>75062</v>
      </c>
      <c r="DM35" s="665"/>
      <c r="DN35" s="665"/>
      <c r="DO35" s="665"/>
      <c r="DP35" s="665"/>
      <c r="DQ35" s="665"/>
      <c r="DR35" s="665"/>
      <c r="DS35" s="665"/>
      <c r="DT35" s="665"/>
      <c r="DU35" s="665"/>
      <c r="DV35" s="666"/>
      <c r="DW35" s="646">
        <v>1.6</v>
      </c>
      <c r="DX35" s="677"/>
      <c r="DY35" s="677"/>
      <c r="DZ35" s="677"/>
      <c r="EA35" s="677"/>
      <c r="EB35" s="677"/>
      <c r="EC35" s="678"/>
    </row>
    <row r="36" spans="2:133" ht="11.25" customHeight="1">
      <c r="B36" s="638" t="s">
        <v>329</v>
      </c>
      <c r="C36" s="639"/>
      <c r="D36" s="639"/>
      <c r="E36" s="639"/>
      <c r="F36" s="639"/>
      <c r="G36" s="639"/>
      <c r="H36" s="639"/>
      <c r="I36" s="639"/>
      <c r="J36" s="639"/>
      <c r="K36" s="639"/>
      <c r="L36" s="639"/>
      <c r="M36" s="639"/>
      <c r="N36" s="639"/>
      <c r="O36" s="639"/>
      <c r="P36" s="639"/>
      <c r="Q36" s="640"/>
      <c r="R36" s="641" t="s">
        <v>228</v>
      </c>
      <c r="S36" s="642"/>
      <c r="T36" s="642"/>
      <c r="U36" s="642"/>
      <c r="V36" s="642"/>
      <c r="W36" s="642"/>
      <c r="X36" s="642"/>
      <c r="Y36" s="643"/>
      <c r="Z36" s="644" t="s">
        <v>228</v>
      </c>
      <c r="AA36" s="644"/>
      <c r="AB36" s="644"/>
      <c r="AC36" s="644"/>
      <c r="AD36" s="645" t="s">
        <v>228</v>
      </c>
      <c r="AE36" s="645"/>
      <c r="AF36" s="645"/>
      <c r="AG36" s="645"/>
      <c r="AH36" s="645"/>
      <c r="AI36" s="645"/>
      <c r="AJ36" s="645"/>
      <c r="AK36" s="645"/>
      <c r="AL36" s="646" t="s">
        <v>228</v>
      </c>
      <c r="AM36" s="647"/>
      <c r="AN36" s="647"/>
      <c r="AO36" s="648"/>
      <c r="AQ36" s="718" t="s">
        <v>330</v>
      </c>
      <c r="AR36" s="719"/>
      <c r="AS36" s="719"/>
      <c r="AT36" s="719"/>
      <c r="AU36" s="719"/>
      <c r="AV36" s="719"/>
      <c r="AW36" s="719"/>
      <c r="AX36" s="719"/>
      <c r="AY36" s="720"/>
      <c r="AZ36" s="641">
        <v>436717</v>
      </c>
      <c r="BA36" s="642"/>
      <c r="BB36" s="642"/>
      <c r="BC36" s="642"/>
      <c r="BD36" s="665"/>
      <c r="BE36" s="665"/>
      <c r="BF36" s="700"/>
      <c r="BG36" s="656" t="s">
        <v>331</v>
      </c>
      <c r="BH36" s="657"/>
      <c r="BI36" s="657"/>
      <c r="BJ36" s="657"/>
      <c r="BK36" s="657"/>
      <c r="BL36" s="657"/>
      <c r="BM36" s="657"/>
      <c r="BN36" s="657"/>
      <c r="BO36" s="657"/>
      <c r="BP36" s="657"/>
      <c r="BQ36" s="657"/>
      <c r="BR36" s="657"/>
      <c r="BS36" s="657"/>
      <c r="BT36" s="657"/>
      <c r="BU36" s="658"/>
      <c r="BV36" s="641">
        <v>77875</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1403974</v>
      </c>
      <c r="CS36" s="642"/>
      <c r="CT36" s="642"/>
      <c r="CU36" s="642"/>
      <c r="CV36" s="642"/>
      <c r="CW36" s="642"/>
      <c r="CX36" s="642"/>
      <c r="CY36" s="643"/>
      <c r="CZ36" s="646">
        <v>17</v>
      </c>
      <c r="DA36" s="677"/>
      <c r="DB36" s="677"/>
      <c r="DC36" s="679"/>
      <c r="DD36" s="650">
        <v>1146980</v>
      </c>
      <c r="DE36" s="642"/>
      <c r="DF36" s="642"/>
      <c r="DG36" s="642"/>
      <c r="DH36" s="642"/>
      <c r="DI36" s="642"/>
      <c r="DJ36" s="642"/>
      <c r="DK36" s="643"/>
      <c r="DL36" s="650">
        <v>874798</v>
      </c>
      <c r="DM36" s="642"/>
      <c r="DN36" s="642"/>
      <c r="DO36" s="642"/>
      <c r="DP36" s="642"/>
      <c r="DQ36" s="642"/>
      <c r="DR36" s="642"/>
      <c r="DS36" s="642"/>
      <c r="DT36" s="642"/>
      <c r="DU36" s="642"/>
      <c r="DV36" s="643"/>
      <c r="DW36" s="646">
        <v>18.100000000000001</v>
      </c>
      <c r="DX36" s="677"/>
      <c r="DY36" s="677"/>
      <c r="DZ36" s="677"/>
      <c r="EA36" s="677"/>
      <c r="EB36" s="677"/>
      <c r="EC36" s="678"/>
    </row>
    <row r="37" spans="2:133" ht="11.25" customHeight="1">
      <c r="B37" s="638" t="s">
        <v>333</v>
      </c>
      <c r="C37" s="639"/>
      <c r="D37" s="639"/>
      <c r="E37" s="639"/>
      <c r="F37" s="639"/>
      <c r="G37" s="639"/>
      <c r="H37" s="639"/>
      <c r="I37" s="639"/>
      <c r="J37" s="639"/>
      <c r="K37" s="639"/>
      <c r="L37" s="639"/>
      <c r="M37" s="639"/>
      <c r="N37" s="639"/>
      <c r="O37" s="639"/>
      <c r="P37" s="639"/>
      <c r="Q37" s="640"/>
      <c r="R37" s="641">
        <v>232327</v>
      </c>
      <c r="S37" s="642"/>
      <c r="T37" s="642"/>
      <c r="U37" s="642"/>
      <c r="V37" s="642"/>
      <c r="W37" s="642"/>
      <c r="X37" s="642"/>
      <c r="Y37" s="643"/>
      <c r="Z37" s="644">
        <v>2.6</v>
      </c>
      <c r="AA37" s="644"/>
      <c r="AB37" s="644"/>
      <c r="AC37" s="644"/>
      <c r="AD37" s="645" t="s">
        <v>228</v>
      </c>
      <c r="AE37" s="645"/>
      <c r="AF37" s="645"/>
      <c r="AG37" s="645"/>
      <c r="AH37" s="645"/>
      <c r="AI37" s="645"/>
      <c r="AJ37" s="645"/>
      <c r="AK37" s="645"/>
      <c r="AL37" s="646" t="s">
        <v>138</v>
      </c>
      <c r="AM37" s="647"/>
      <c r="AN37" s="647"/>
      <c r="AO37" s="648"/>
      <c r="AQ37" s="718" t="s">
        <v>334</v>
      </c>
      <c r="AR37" s="719"/>
      <c r="AS37" s="719"/>
      <c r="AT37" s="719"/>
      <c r="AU37" s="719"/>
      <c r="AV37" s="719"/>
      <c r="AW37" s="719"/>
      <c r="AX37" s="719"/>
      <c r="AY37" s="720"/>
      <c r="AZ37" s="641">
        <v>33207</v>
      </c>
      <c r="BA37" s="642"/>
      <c r="BB37" s="642"/>
      <c r="BC37" s="642"/>
      <c r="BD37" s="665"/>
      <c r="BE37" s="665"/>
      <c r="BF37" s="700"/>
      <c r="BG37" s="656" t="s">
        <v>335</v>
      </c>
      <c r="BH37" s="657"/>
      <c r="BI37" s="657"/>
      <c r="BJ37" s="657"/>
      <c r="BK37" s="657"/>
      <c r="BL37" s="657"/>
      <c r="BM37" s="657"/>
      <c r="BN37" s="657"/>
      <c r="BO37" s="657"/>
      <c r="BP37" s="657"/>
      <c r="BQ37" s="657"/>
      <c r="BR37" s="657"/>
      <c r="BS37" s="657"/>
      <c r="BT37" s="657"/>
      <c r="BU37" s="658"/>
      <c r="BV37" s="641">
        <v>2303</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643719</v>
      </c>
      <c r="CS37" s="665"/>
      <c r="CT37" s="665"/>
      <c r="CU37" s="665"/>
      <c r="CV37" s="665"/>
      <c r="CW37" s="665"/>
      <c r="CX37" s="665"/>
      <c r="CY37" s="666"/>
      <c r="CZ37" s="646">
        <v>7.8</v>
      </c>
      <c r="DA37" s="677"/>
      <c r="DB37" s="677"/>
      <c r="DC37" s="679"/>
      <c r="DD37" s="650">
        <v>533027</v>
      </c>
      <c r="DE37" s="665"/>
      <c r="DF37" s="665"/>
      <c r="DG37" s="665"/>
      <c r="DH37" s="665"/>
      <c r="DI37" s="665"/>
      <c r="DJ37" s="665"/>
      <c r="DK37" s="666"/>
      <c r="DL37" s="650">
        <v>529695</v>
      </c>
      <c r="DM37" s="665"/>
      <c r="DN37" s="665"/>
      <c r="DO37" s="665"/>
      <c r="DP37" s="665"/>
      <c r="DQ37" s="665"/>
      <c r="DR37" s="665"/>
      <c r="DS37" s="665"/>
      <c r="DT37" s="665"/>
      <c r="DU37" s="665"/>
      <c r="DV37" s="666"/>
      <c r="DW37" s="646">
        <v>11</v>
      </c>
      <c r="DX37" s="677"/>
      <c r="DY37" s="677"/>
      <c r="DZ37" s="677"/>
      <c r="EA37" s="677"/>
      <c r="EB37" s="677"/>
      <c r="EC37" s="678"/>
    </row>
    <row r="38" spans="2:133" ht="11.25" customHeight="1">
      <c r="B38" s="686" t="s">
        <v>337</v>
      </c>
      <c r="C38" s="687"/>
      <c r="D38" s="687"/>
      <c r="E38" s="687"/>
      <c r="F38" s="687"/>
      <c r="G38" s="687"/>
      <c r="H38" s="687"/>
      <c r="I38" s="687"/>
      <c r="J38" s="687"/>
      <c r="K38" s="687"/>
      <c r="L38" s="687"/>
      <c r="M38" s="687"/>
      <c r="N38" s="687"/>
      <c r="O38" s="687"/>
      <c r="P38" s="687"/>
      <c r="Q38" s="688"/>
      <c r="R38" s="721">
        <v>8936284</v>
      </c>
      <c r="S38" s="722"/>
      <c r="T38" s="722"/>
      <c r="U38" s="722"/>
      <c r="V38" s="722"/>
      <c r="W38" s="722"/>
      <c r="X38" s="722"/>
      <c r="Y38" s="723"/>
      <c r="Z38" s="724">
        <v>100</v>
      </c>
      <c r="AA38" s="724"/>
      <c r="AB38" s="724"/>
      <c r="AC38" s="724"/>
      <c r="AD38" s="725">
        <v>4590364</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v>19899</v>
      </c>
      <c r="BA38" s="642"/>
      <c r="BB38" s="642"/>
      <c r="BC38" s="642"/>
      <c r="BD38" s="665"/>
      <c r="BE38" s="665"/>
      <c r="BF38" s="700"/>
      <c r="BG38" s="656" t="s">
        <v>339</v>
      </c>
      <c r="BH38" s="657"/>
      <c r="BI38" s="657"/>
      <c r="BJ38" s="657"/>
      <c r="BK38" s="657"/>
      <c r="BL38" s="657"/>
      <c r="BM38" s="657"/>
      <c r="BN38" s="657"/>
      <c r="BO38" s="657"/>
      <c r="BP38" s="657"/>
      <c r="BQ38" s="657"/>
      <c r="BR38" s="657"/>
      <c r="BS38" s="657"/>
      <c r="BT38" s="657"/>
      <c r="BU38" s="658"/>
      <c r="BV38" s="641">
        <v>3624</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779855</v>
      </c>
      <c r="CS38" s="642"/>
      <c r="CT38" s="642"/>
      <c r="CU38" s="642"/>
      <c r="CV38" s="642"/>
      <c r="CW38" s="642"/>
      <c r="CX38" s="642"/>
      <c r="CY38" s="643"/>
      <c r="CZ38" s="646">
        <v>9.5</v>
      </c>
      <c r="DA38" s="677"/>
      <c r="DB38" s="677"/>
      <c r="DC38" s="679"/>
      <c r="DD38" s="650">
        <v>652902</v>
      </c>
      <c r="DE38" s="642"/>
      <c r="DF38" s="642"/>
      <c r="DG38" s="642"/>
      <c r="DH38" s="642"/>
      <c r="DI38" s="642"/>
      <c r="DJ38" s="642"/>
      <c r="DK38" s="643"/>
      <c r="DL38" s="650">
        <v>565177</v>
      </c>
      <c r="DM38" s="642"/>
      <c r="DN38" s="642"/>
      <c r="DO38" s="642"/>
      <c r="DP38" s="642"/>
      <c r="DQ38" s="642"/>
      <c r="DR38" s="642"/>
      <c r="DS38" s="642"/>
      <c r="DT38" s="642"/>
      <c r="DU38" s="642"/>
      <c r="DV38" s="643"/>
      <c r="DW38" s="646">
        <v>11.7</v>
      </c>
      <c r="DX38" s="677"/>
      <c r="DY38" s="677"/>
      <c r="DZ38" s="677"/>
      <c r="EA38" s="677"/>
      <c r="EB38" s="677"/>
      <c r="EC38" s="678"/>
    </row>
    <row r="39" spans="2:133" ht="11.25" customHeight="1">
      <c r="AQ39" s="718" t="s">
        <v>341</v>
      </c>
      <c r="AR39" s="719"/>
      <c r="AS39" s="719"/>
      <c r="AT39" s="719"/>
      <c r="AU39" s="719"/>
      <c r="AV39" s="719"/>
      <c r="AW39" s="719"/>
      <c r="AX39" s="719"/>
      <c r="AY39" s="720"/>
      <c r="AZ39" s="641" t="s">
        <v>245</v>
      </c>
      <c r="BA39" s="642"/>
      <c r="BB39" s="642"/>
      <c r="BC39" s="642"/>
      <c r="BD39" s="665"/>
      <c r="BE39" s="665"/>
      <c r="BF39" s="700"/>
      <c r="BG39" s="732" t="s">
        <v>342</v>
      </c>
      <c r="BH39" s="733"/>
      <c r="BI39" s="733"/>
      <c r="BJ39" s="733"/>
      <c r="BK39" s="733"/>
      <c r="BL39" s="235"/>
      <c r="BM39" s="657" t="s">
        <v>343</v>
      </c>
      <c r="BN39" s="657"/>
      <c r="BO39" s="657"/>
      <c r="BP39" s="657"/>
      <c r="BQ39" s="657"/>
      <c r="BR39" s="657"/>
      <c r="BS39" s="657"/>
      <c r="BT39" s="657"/>
      <c r="BU39" s="658"/>
      <c r="BV39" s="641">
        <v>94</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227376</v>
      </c>
      <c r="CS39" s="665"/>
      <c r="CT39" s="665"/>
      <c r="CU39" s="665"/>
      <c r="CV39" s="665"/>
      <c r="CW39" s="665"/>
      <c r="CX39" s="665"/>
      <c r="CY39" s="666"/>
      <c r="CZ39" s="646">
        <v>2.8</v>
      </c>
      <c r="DA39" s="677"/>
      <c r="DB39" s="677"/>
      <c r="DC39" s="679"/>
      <c r="DD39" s="650">
        <v>137630</v>
      </c>
      <c r="DE39" s="665"/>
      <c r="DF39" s="665"/>
      <c r="DG39" s="665"/>
      <c r="DH39" s="665"/>
      <c r="DI39" s="665"/>
      <c r="DJ39" s="665"/>
      <c r="DK39" s="666"/>
      <c r="DL39" s="650" t="s">
        <v>228</v>
      </c>
      <c r="DM39" s="665"/>
      <c r="DN39" s="665"/>
      <c r="DO39" s="665"/>
      <c r="DP39" s="665"/>
      <c r="DQ39" s="665"/>
      <c r="DR39" s="665"/>
      <c r="DS39" s="665"/>
      <c r="DT39" s="665"/>
      <c r="DU39" s="665"/>
      <c r="DV39" s="666"/>
      <c r="DW39" s="646" t="s">
        <v>245</v>
      </c>
      <c r="DX39" s="677"/>
      <c r="DY39" s="677"/>
      <c r="DZ39" s="677"/>
      <c r="EA39" s="677"/>
      <c r="EB39" s="677"/>
      <c r="EC39" s="678"/>
    </row>
    <row r="40" spans="2:133" ht="11.25" customHeight="1">
      <c r="AQ40" s="718" t="s">
        <v>345</v>
      </c>
      <c r="AR40" s="719"/>
      <c r="AS40" s="719"/>
      <c r="AT40" s="719"/>
      <c r="AU40" s="719"/>
      <c r="AV40" s="719"/>
      <c r="AW40" s="719"/>
      <c r="AX40" s="719"/>
      <c r="AY40" s="720"/>
      <c r="AZ40" s="641">
        <v>163448</v>
      </c>
      <c r="BA40" s="642"/>
      <c r="BB40" s="642"/>
      <c r="BC40" s="642"/>
      <c r="BD40" s="665"/>
      <c r="BE40" s="665"/>
      <c r="BF40" s="700"/>
      <c r="BG40" s="732"/>
      <c r="BH40" s="733"/>
      <c r="BI40" s="733"/>
      <c r="BJ40" s="733"/>
      <c r="BK40" s="733"/>
      <c r="BL40" s="235"/>
      <c r="BM40" s="657" t="s">
        <v>346</v>
      </c>
      <c r="BN40" s="657"/>
      <c r="BO40" s="657"/>
      <c r="BP40" s="657"/>
      <c r="BQ40" s="657"/>
      <c r="BR40" s="657"/>
      <c r="BS40" s="657"/>
      <c r="BT40" s="657"/>
      <c r="BU40" s="658"/>
      <c r="BV40" s="641" t="s">
        <v>228</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66405</v>
      </c>
      <c r="CS40" s="642"/>
      <c r="CT40" s="642"/>
      <c r="CU40" s="642"/>
      <c r="CV40" s="642"/>
      <c r="CW40" s="642"/>
      <c r="CX40" s="642"/>
      <c r="CY40" s="643"/>
      <c r="CZ40" s="646">
        <v>0.8</v>
      </c>
      <c r="DA40" s="677"/>
      <c r="DB40" s="677"/>
      <c r="DC40" s="679"/>
      <c r="DD40" s="650">
        <v>9525</v>
      </c>
      <c r="DE40" s="642"/>
      <c r="DF40" s="642"/>
      <c r="DG40" s="642"/>
      <c r="DH40" s="642"/>
      <c r="DI40" s="642"/>
      <c r="DJ40" s="642"/>
      <c r="DK40" s="643"/>
      <c r="DL40" s="650">
        <v>3180</v>
      </c>
      <c r="DM40" s="642"/>
      <c r="DN40" s="642"/>
      <c r="DO40" s="642"/>
      <c r="DP40" s="642"/>
      <c r="DQ40" s="642"/>
      <c r="DR40" s="642"/>
      <c r="DS40" s="642"/>
      <c r="DT40" s="642"/>
      <c r="DU40" s="642"/>
      <c r="DV40" s="643"/>
      <c r="DW40" s="646">
        <v>0.1</v>
      </c>
      <c r="DX40" s="677"/>
      <c r="DY40" s="677"/>
      <c r="DZ40" s="677"/>
      <c r="EA40" s="677"/>
      <c r="EB40" s="677"/>
      <c r="EC40" s="678"/>
    </row>
    <row r="41" spans="2:133" ht="11.25" customHeight="1">
      <c r="AQ41" s="728" t="s">
        <v>348</v>
      </c>
      <c r="AR41" s="729"/>
      <c r="AS41" s="729"/>
      <c r="AT41" s="729"/>
      <c r="AU41" s="729"/>
      <c r="AV41" s="729"/>
      <c r="AW41" s="729"/>
      <c r="AX41" s="729"/>
      <c r="AY41" s="730"/>
      <c r="AZ41" s="721">
        <v>563301</v>
      </c>
      <c r="BA41" s="722"/>
      <c r="BB41" s="722"/>
      <c r="BC41" s="722"/>
      <c r="BD41" s="711"/>
      <c r="BE41" s="711"/>
      <c r="BF41" s="713"/>
      <c r="BG41" s="734"/>
      <c r="BH41" s="735"/>
      <c r="BI41" s="735"/>
      <c r="BJ41" s="735"/>
      <c r="BK41" s="735"/>
      <c r="BL41" s="236"/>
      <c r="BM41" s="668" t="s">
        <v>349</v>
      </c>
      <c r="BN41" s="668"/>
      <c r="BO41" s="668"/>
      <c r="BP41" s="668"/>
      <c r="BQ41" s="668"/>
      <c r="BR41" s="668"/>
      <c r="BS41" s="668"/>
      <c r="BT41" s="668"/>
      <c r="BU41" s="669"/>
      <c r="BV41" s="721">
        <v>405</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228</v>
      </c>
      <c r="CS41" s="665"/>
      <c r="CT41" s="665"/>
      <c r="CU41" s="665"/>
      <c r="CV41" s="665"/>
      <c r="CW41" s="665"/>
      <c r="CX41" s="665"/>
      <c r="CY41" s="666"/>
      <c r="CZ41" s="646" t="s">
        <v>228</v>
      </c>
      <c r="DA41" s="677"/>
      <c r="DB41" s="677"/>
      <c r="DC41" s="679"/>
      <c r="DD41" s="650" t="s">
        <v>228</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1707950</v>
      </c>
      <c r="CS42" s="642"/>
      <c r="CT42" s="642"/>
      <c r="CU42" s="642"/>
      <c r="CV42" s="642"/>
      <c r="CW42" s="642"/>
      <c r="CX42" s="642"/>
      <c r="CY42" s="643"/>
      <c r="CZ42" s="646">
        <v>20.7</v>
      </c>
      <c r="DA42" s="647"/>
      <c r="DB42" s="647"/>
      <c r="DC42" s="742"/>
      <c r="DD42" s="650">
        <v>225123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26761</v>
      </c>
      <c r="CS43" s="665"/>
      <c r="CT43" s="665"/>
      <c r="CU43" s="665"/>
      <c r="CV43" s="665"/>
      <c r="CW43" s="665"/>
      <c r="CX43" s="665"/>
      <c r="CY43" s="666"/>
      <c r="CZ43" s="646">
        <v>0.3</v>
      </c>
      <c r="DA43" s="677"/>
      <c r="DB43" s="677"/>
      <c r="DC43" s="679"/>
      <c r="DD43" s="650">
        <v>26761</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355</v>
      </c>
      <c r="CD44" s="753" t="s">
        <v>307</v>
      </c>
      <c r="CE44" s="754"/>
      <c r="CF44" s="638" t="s">
        <v>356</v>
      </c>
      <c r="CG44" s="639"/>
      <c r="CH44" s="639"/>
      <c r="CI44" s="639"/>
      <c r="CJ44" s="639"/>
      <c r="CK44" s="639"/>
      <c r="CL44" s="639"/>
      <c r="CM44" s="639"/>
      <c r="CN44" s="639"/>
      <c r="CO44" s="639"/>
      <c r="CP44" s="639"/>
      <c r="CQ44" s="640"/>
      <c r="CR44" s="641">
        <v>1643706</v>
      </c>
      <c r="CS44" s="642"/>
      <c r="CT44" s="642"/>
      <c r="CU44" s="642"/>
      <c r="CV44" s="642"/>
      <c r="CW44" s="642"/>
      <c r="CX44" s="642"/>
      <c r="CY44" s="643"/>
      <c r="CZ44" s="646">
        <v>19.899999999999999</v>
      </c>
      <c r="DA44" s="647"/>
      <c r="DB44" s="647"/>
      <c r="DC44" s="742"/>
      <c r="DD44" s="650">
        <v>184158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357</v>
      </c>
      <c r="CG45" s="639"/>
      <c r="CH45" s="639"/>
      <c r="CI45" s="639"/>
      <c r="CJ45" s="639"/>
      <c r="CK45" s="639"/>
      <c r="CL45" s="639"/>
      <c r="CM45" s="639"/>
      <c r="CN45" s="639"/>
      <c r="CO45" s="639"/>
      <c r="CP45" s="639"/>
      <c r="CQ45" s="640"/>
      <c r="CR45" s="641">
        <v>879738</v>
      </c>
      <c r="CS45" s="665"/>
      <c r="CT45" s="665"/>
      <c r="CU45" s="665"/>
      <c r="CV45" s="665"/>
      <c r="CW45" s="665"/>
      <c r="CX45" s="665"/>
      <c r="CY45" s="666"/>
      <c r="CZ45" s="646">
        <v>10.7</v>
      </c>
      <c r="DA45" s="677"/>
      <c r="DB45" s="677"/>
      <c r="DC45" s="679"/>
      <c r="DD45" s="650">
        <v>30983</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358</v>
      </c>
      <c r="CG46" s="639"/>
      <c r="CH46" s="639"/>
      <c r="CI46" s="639"/>
      <c r="CJ46" s="639"/>
      <c r="CK46" s="639"/>
      <c r="CL46" s="639"/>
      <c r="CM46" s="639"/>
      <c r="CN46" s="639"/>
      <c r="CO46" s="639"/>
      <c r="CP46" s="639"/>
      <c r="CQ46" s="640"/>
      <c r="CR46" s="641">
        <v>699369</v>
      </c>
      <c r="CS46" s="642"/>
      <c r="CT46" s="642"/>
      <c r="CU46" s="642"/>
      <c r="CV46" s="642"/>
      <c r="CW46" s="642"/>
      <c r="CX46" s="642"/>
      <c r="CY46" s="643"/>
      <c r="CZ46" s="646">
        <v>8.5</v>
      </c>
      <c r="DA46" s="647"/>
      <c r="DB46" s="647"/>
      <c r="DC46" s="742"/>
      <c r="DD46" s="650">
        <v>134312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359</v>
      </c>
      <c r="CG47" s="639"/>
      <c r="CH47" s="639"/>
      <c r="CI47" s="639"/>
      <c r="CJ47" s="639"/>
      <c r="CK47" s="639"/>
      <c r="CL47" s="639"/>
      <c r="CM47" s="639"/>
      <c r="CN47" s="639"/>
      <c r="CO47" s="639"/>
      <c r="CP47" s="639"/>
      <c r="CQ47" s="640"/>
      <c r="CR47" s="641">
        <v>64244</v>
      </c>
      <c r="CS47" s="665"/>
      <c r="CT47" s="665"/>
      <c r="CU47" s="665"/>
      <c r="CV47" s="665"/>
      <c r="CW47" s="665"/>
      <c r="CX47" s="665"/>
      <c r="CY47" s="666"/>
      <c r="CZ47" s="646">
        <v>0.8</v>
      </c>
      <c r="DA47" s="677"/>
      <c r="DB47" s="677"/>
      <c r="DC47" s="679"/>
      <c r="DD47" s="650">
        <v>40965</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360</v>
      </c>
      <c r="CG48" s="639"/>
      <c r="CH48" s="639"/>
      <c r="CI48" s="639"/>
      <c r="CJ48" s="639"/>
      <c r="CK48" s="639"/>
      <c r="CL48" s="639"/>
      <c r="CM48" s="639"/>
      <c r="CN48" s="639"/>
      <c r="CO48" s="639"/>
      <c r="CP48" s="639"/>
      <c r="CQ48" s="640"/>
      <c r="CR48" s="641" t="s">
        <v>228</v>
      </c>
      <c r="CS48" s="642"/>
      <c r="CT48" s="642"/>
      <c r="CU48" s="642"/>
      <c r="CV48" s="642"/>
      <c r="CW48" s="642"/>
      <c r="CX48" s="642"/>
      <c r="CY48" s="643"/>
      <c r="CZ48" s="646" t="s">
        <v>228</v>
      </c>
      <c r="DA48" s="647"/>
      <c r="DB48" s="647"/>
      <c r="DC48" s="742"/>
      <c r="DD48" s="650" t="s">
        <v>228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361</v>
      </c>
      <c r="CE49" s="687"/>
      <c r="CF49" s="687"/>
      <c r="CG49" s="687"/>
      <c r="CH49" s="687"/>
      <c r="CI49" s="687"/>
      <c r="CJ49" s="687"/>
      <c r="CK49" s="687"/>
      <c r="CL49" s="687"/>
      <c r="CM49" s="687"/>
      <c r="CN49" s="687"/>
      <c r="CO49" s="687"/>
      <c r="CP49" s="687"/>
      <c r="CQ49" s="688"/>
      <c r="CR49" s="721">
        <v>8245911</v>
      </c>
      <c r="CS49" s="711"/>
      <c r="CT49" s="711"/>
      <c r="CU49" s="711"/>
      <c r="CV49" s="711"/>
      <c r="CW49" s="711"/>
      <c r="CX49" s="711"/>
      <c r="CY49" s="743"/>
      <c r="CZ49" s="726">
        <v>100</v>
      </c>
      <c r="DA49" s="744"/>
      <c r="DB49" s="744"/>
      <c r="DC49" s="745"/>
      <c r="DD49" s="746">
        <v>5200290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2J0EI3d/bG4yIMpzgfQKPNBli0+zZbGiU0XPgX3Y/AQQLHuqT9wXCQC1PnRvX5xhcc2zuL6+a9NhKbv61OuCkQ==" saltValue="JcXbl9a4qItBmAvyNxyCH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384</v>
      </c>
      <c r="C7" s="774"/>
      <c r="D7" s="774"/>
      <c r="E7" s="774"/>
      <c r="F7" s="774"/>
      <c r="G7" s="774"/>
      <c r="H7" s="774"/>
      <c r="I7" s="774"/>
      <c r="J7" s="774"/>
      <c r="K7" s="774"/>
      <c r="L7" s="774"/>
      <c r="M7" s="774"/>
      <c r="N7" s="774"/>
      <c r="O7" s="774"/>
      <c r="P7" s="775"/>
      <c r="Q7" s="776">
        <v>8942</v>
      </c>
      <c r="R7" s="777"/>
      <c r="S7" s="777"/>
      <c r="T7" s="777"/>
      <c r="U7" s="777"/>
      <c r="V7" s="777">
        <v>8252</v>
      </c>
      <c r="W7" s="777"/>
      <c r="X7" s="777"/>
      <c r="Y7" s="777"/>
      <c r="Z7" s="777"/>
      <c r="AA7" s="777">
        <v>690</v>
      </c>
      <c r="AB7" s="777"/>
      <c r="AC7" s="777"/>
      <c r="AD7" s="777"/>
      <c r="AE7" s="778"/>
      <c r="AF7" s="779">
        <v>517</v>
      </c>
      <c r="AG7" s="780"/>
      <c r="AH7" s="780"/>
      <c r="AI7" s="780"/>
      <c r="AJ7" s="781"/>
      <c r="AK7" s="816">
        <v>563</v>
      </c>
      <c r="AL7" s="817"/>
      <c r="AM7" s="817"/>
      <c r="AN7" s="817"/>
      <c r="AO7" s="817"/>
      <c r="AP7" s="817">
        <v>10307</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597</v>
      </c>
      <c r="BS7" s="820" t="s">
        <v>596</v>
      </c>
      <c r="BT7" s="821"/>
      <c r="BU7" s="821"/>
      <c r="BV7" s="821"/>
      <c r="BW7" s="821"/>
      <c r="BX7" s="821"/>
      <c r="BY7" s="821"/>
      <c r="BZ7" s="821"/>
      <c r="CA7" s="821"/>
      <c r="CB7" s="821"/>
      <c r="CC7" s="821"/>
      <c r="CD7" s="821"/>
      <c r="CE7" s="821"/>
      <c r="CF7" s="821"/>
      <c r="CG7" s="822"/>
      <c r="CH7" s="813">
        <v>0</v>
      </c>
      <c r="CI7" s="814"/>
      <c r="CJ7" s="814"/>
      <c r="CK7" s="814"/>
      <c r="CL7" s="815"/>
      <c r="CM7" s="813">
        <v>11</v>
      </c>
      <c r="CN7" s="814"/>
      <c r="CO7" s="814"/>
      <c r="CP7" s="814"/>
      <c r="CQ7" s="815"/>
      <c r="CR7" s="813">
        <v>5</v>
      </c>
      <c r="CS7" s="814"/>
      <c r="CT7" s="814"/>
      <c r="CU7" s="814"/>
      <c r="CV7" s="815"/>
      <c r="CW7" s="813" t="s">
        <v>585</v>
      </c>
      <c r="CX7" s="814"/>
      <c r="CY7" s="814"/>
      <c r="CZ7" s="814"/>
      <c r="DA7" s="815"/>
      <c r="DB7" s="813" t="s">
        <v>585</v>
      </c>
      <c r="DC7" s="814"/>
      <c r="DD7" s="814"/>
      <c r="DE7" s="814"/>
      <c r="DF7" s="815"/>
      <c r="DG7" s="813">
        <v>203</v>
      </c>
      <c r="DH7" s="814"/>
      <c r="DI7" s="814"/>
      <c r="DJ7" s="814"/>
      <c r="DK7" s="815"/>
      <c r="DL7" s="813" t="s">
        <v>585</v>
      </c>
      <c r="DM7" s="814"/>
      <c r="DN7" s="814"/>
      <c r="DO7" s="814"/>
      <c r="DP7" s="815"/>
      <c r="DQ7" s="813" t="s">
        <v>585</v>
      </c>
      <c r="DR7" s="814"/>
      <c r="DS7" s="814"/>
      <c r="DT7" s="814"/>
      <c r="DU7" s="815"/>
      <c r="DV7" s="794"/>
      <c r="DW7" s="795"/>
      <c r="DX7" s="795"/>
      <c r="DY7" s="795"/>
      <c r="DZ7" s="796"/>
      <c r="EA7" s="254"/>
    </row>
    <row r="8" spans="1:131" s="255" customFormat="1" ht="26.25" customHeight="1">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598</v>
      </c>
      <c r="BT8" s="811"/>
      <c r="BU8" s="811"/>
      <c r="BV8" s="811"/>
      <c r="BW8" s="811"/>
      <c r="BX8" s="811"/>
      <c r="BY8" s="811"/>
      <c r="BZ8" s="811"/>
      <c r="CA8" s="811"/>
      <c r="CB8" s="811"/>
      <c r="CC8" s="811"/>
      <c r="CD8" s="811"/>
      <c r="CE8" s="811"/>
      <c r="CF8" s="811"/>
      <c r="CG8" s="812"/>
      <c r="CH8" s="823">
        <v>-25</v>
      </c>
      <c r="CI8" s="824"/>
      <c r="CJ8" s="824"/>
      <c r="CK8" s="824"/>
      <c r="CL8" s="825"/>
      <c r="CM8" s="823">
        <v>82</v>
      </c>
      <c r="CN8" s="824"/>
      <c r="CO8" s="824"/>
      <c r="CP8" s="824"/>
      <c r="CQ8" s="825"/>
      <c r="CR8" s="823">
        <v>11</v>
      </c>
      <c r="CS8" s="824"/>
      <c r="CT8" s="824"/>
      <c r="CU8" s="824"/>
      <c r="CV8" s="825"/>
      <c r="CW8" s="823">
        <v>7</v>
      </c>
      <c r="CX8" s="824"/>
      <c r="CY8" s="824"/>
      <c r="CZ8" s="824"/>
      <c r="DA8" s="825"/>
      <c r="DB8" s="823" t="s">
        <v>585</v>
      </c>
      <c r="DC8" s="824"/>
      <c r="DD8" s="824"/>
      <c r="DE8" s="824"/>
      <c r="DF8" s="825"/>
      <c r="DG8" s="823" t="s">
        <v>585</v>
      </c>
      <c r="DH8" s="824"/>
      <c r="DI8" s="824"/>
      <c r="DJ8" s="824"/>
      <c r="DK8" s="825"/>
      <c r="DL8" s="823" t="s">
        <v>585</v>
      </c>
      <c r="DM8" s="824"/>
      <c r="DN8" s="824"/>
      <c r="DO8" s="824"/>
      <c r="DP8" s="825"/>
      <c r="DQ8" s="823" t="s">
        <v>585</v>
      </c>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599</v>
      </c>
      <c r="BT9" s="811"/>
      <c r="BU9" s="811"/>
      <c r="BV9" s="811"/>
      <c r="BW9" s="811"/>
      <c r="BX9" s="811"/>
      <c r="BY9" s="811"/>
      <c r="BZ9" s="811"/>
      <c r="CA9" s="811"/>
      <c r="CB9" s="811"/>
      <c r="CC9" s="811"/>
      <c r="CD9" s="811"/>
      <c r="CE9" s="811"/>
      <c r="CF9" s="811"/>
      <c r="CG9" s="812"/>
      <c r="CH9" s="823">
        <v>0</v>
      </c>
      <c r="CI9" s="824"/>
      <c r="CJ9" s="824"/>
      <c r="CK9" s="824"/>
      <c r="CL9" s="825"/>
      <c r="CM9" s="823">
        <v>3</v>
      </c>
      <c r="CN9" s="824"/>
      <c r="CO9" s="824"/>
      <c r="CP9" s="824"/>
      <c r="CQ9" s="825"/>
      <c r="CR9" s="823">
        <v>3</v>
      </c>
      <c r="CS9" s="824"/>
      <c r="CT9" s="824"/>
      <c r="CU9" s="824"/>
      <c r="CV9" s="825"/>
      <c r="CW9" s="823" t="s">
        <v>585</v>
      </c>
      <c r="CX9" s="824"/>
      <c r="CY9" s="824"/>
      <c r="CZ9" s="824"/>
      <c r="DA9" s="825"/>
      <c r="DB9" s="823" t="s">
        <v>585</v>
      </c>
      <c r="DC9" s="824"/>
      <c r="DD9" s="824"/>
      <c r="DE9" s="824"/>
      <c r="DF9" s="825"/>
      <c r="DG9" s="823" t="s">
        <v>585</v>
      </c>
      <c r="DH9" s="824"/>
      <c r="DI9" s="824"/>
      <c r="DJ9" s="824"/>
      <c r="DK9" s="825"/>
      <c r="DL9" s="823" t="s">
        <v>585</v>
      </c>
      <c r="DM9" s="824"/>
      <c r="DN9" s="824"/>
      <c r="DO9" s="824"/>
      <c r="DP9" s="825"/>
      <c r="DQ9" s="823" t="s">
        <v>585</v>
      </c>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386</v>
      </c>
      <c r="B23" s="832" t="s">
        <v>387</v>
      </c>
      <c r="C23" s="833"/>
      <c r="D23" s="833"/>
      <c r="E23" s="833"/>
      <c r="F23" s="833"/>
      <c r="G23" s="833"/>
      <c r="H23" s="833"/>
      <c r="I23" s="833"/>
      <c r="J23" s="833"/>
      <c r="K23" s="833"/>
      <c r="L23" s="833"/>
      <c r="M23" s="833"/>
      <c r="N23" s="833"/>
      <c r="O23" s="833"/>
      <c r="P23" s="834"/>
      <c r="Q23" s="835">
        <v>8942</v>
      </c>
      <c r="R23" s="836"/>
      <c r="S23" s="836"/>
      <c r="T23" s="836"/>
      <c r="U23" s="836"/>
      <c r="V23" s="836">
        <v>8252</v>
      </c>
      <c r="W23" s="836"/>
      <c r="X23" s="836"/>
      <c r="Y23" s="836"/>
      <c r="Z23" s="836"/>
      <c r="AA23" s="836">
        <v>690</v>
      </c>
      <c r="AB23" s="836"/>
      <c r="AC23" s="836"/>
      <c r="AD23" s="836"/>
      <c r="AE23" s="837"/>
      <c r="AF23" s="838">
        <v>517</v>
      </c>
      <c r="AG23" s="836"/>
      <c r="AH23" s="836"/>
      <c r="AI23" s="836"/>
      <c r="AJ23" s="839"/>
      <c r="AK23" s="840"/>
      <c r="AL23" s="841"/>
      <c r="AM23" s="841"/>
      <c r="AN23" s="841"/>
      <c r="AO23" s="841"/>
      <c r="AP23" s="836">
        <v>10307</v>
      </c>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367</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399</v>
      </c>
      <c r="C28" s="774"/>
      <c r="D28" s="774"/>
      <c r="E28" s="774"/>
      <c r="F28" s="774"/>
      <c r="G28" s="774"/>
      <c r="H28" s="774"/>
      <c r="I28" s="774"/>
      <c r="J28" s="774"/>
      <c r="K28" s="774"/>
      <c r="L28" s="774"/>
      <c r="M28" s="774"/>
      <c r="N28" s="774"/>
      <c r="O28" s="774"/>
      <c r="P28" s="775"/>
      <c r="Q28" s="864">
        <v>2078</v>
      </c>
      <c r="R28" s="865"/>
      <c r="S28" s="865"/>
      <c r="T28" s="865"/>
      <c r="U28" s="865"/>
      <c r="V28" s="865">
        <v>1990</v>
      </c>
      <c r="W28" s="865"/>
      <c r="X28" s="865"/>
      <c r="Y28" s="865"/>
      <c r="Z28" s="865"/>
      <c r="AA28" s="865">
        <v>88</v>
      </c>
      <c r="AB28" s="865"/>
      <c r="AC28" s="865"/>
      <c r="AD28" s="865"/>
      <c r="AE28" s="866"/>
      <c r="AF28" s="867">
        <v>88</v>
      </c>
      <c r="AG28" s="865"/>
      <c r="AH28" s="865"/>
      <c r="AI28" s="865"/>
      <c r="AJ28" s="868"/>
      <c r="AK28" s="869">
        <v>195</v>
      </c>
      <c r="AL28" s="860"/>
      <c r="AM28" s="860"/>
      <c r="AN28" s="860"/>
      <c r="AO28" s="860"/>
      <c r="AP28" s="860" t="s">
        <v>585</v>
      </c>
      <c r="AQ28" s="860"/>
      <c r="AR28" s="860"/>
      <c r="AS28" s="860"/>
      <c r="AT28" s="860"/>
      <c r="AU28" s="860" t="s">
        <v>585</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400</v>
      </c>
      <c r="C29" s="798"/>
      <c r="D29" s="798"/>
      <c r="E29" s="798"/>
      <c r="F29" s="798"/>
      <c r="G29" s="798"/>
      <c r="H29" s="798"/>
      <c r="I29" s="798"/>
      <c r="J29" s="798"/>
      <c r="K29" s="798"/>
      <c r="L29" s="798"/>
      <c r="M29" s="798"/>
      <c r="N29" s="798"/>
      <c r="O29" s="798"/>
      <c r="P29" s="799"/>
      <c r="Q29" s="800">
        <v>1997</v>
      </c>
      <c r="R29" s="801"/>
      <c r="S29" s="801"/>
      <c r="T29" s="801"/>
      <c r="U29" s="801"/>
      <c r="V29" s="801">
        <v>1922</v>
      </c>
      <c r="W29" s="801"/>
      <c r="X29" s="801"/>
      <c r="Y29" s="801"/>
      <c r="Z29" s="801"/>
      <c r="AA29" s="801">
        <v>75</v>
      </c>
      <c r="AB29" s="801"/>
      <c r="AC29" s="801"/>
      <c r="AD29" s="801"/>
      <c r="AE29" s="802"/>
      <c r="AF29" s="803">
        <v>75</v>
      </c>
      <c r="AG29" s="804"/>
      <c r="AH29" s="804"/>
      <c r="AI29" s="804"/>
      <c r="AJ29" s="805"/>
      <c r="AK29" s="872">
        <v>257</v>
      </c>
      <c r="AL29" s="873"/>
      <c r="AM29" s="873"/>
      <c r="AN29" s="873"/>
      <c r="AO29" s="873"/>
      <c r="AP29" s="873" t="s">
        <v>585</v>
      </c>
      <c r="AQ29" s="873"/>
      <c r="AR29" s="873"/>
      <c r="AS29" s="873"/>
      <c r="AT29" s="873"/>
      <c r="AU29" s="873" t="s">
        <v>585</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401</v>
      </c>
      <c r="C30" s="798"/>
      <c r="D30" s="798"/>
      <c r="E30" s="798"/>
      <c r="F30" s="798"/>
      <c r="G30" s="798"/>
      <c r="H30" s="798"/>
      <c r="I30" s="798"/>
      <c r="J30" s="798"/>
      <c r="K30" s="798"/>
      <c r="L30" s="798"/>
      <c r="M30" s="798"/>
      <c r="N30" s="798"/>
      <c r="O30" s="798"/>
      <c r="P30" s="799"/>
      <c r="Q30" s="800">
        <v>242</v>
      </c>
      <c r="R30" s="801"/>
      <c r="S30" s="801"/>
      <c r="T30" s="801"/>
      <c r="U30" s="801"/>
      <c r="V30" s="801">
        <v>242</v>
      </c>
      <c r="W30" s="801"/>
      <c r="X30" s="801"/>
      <c r="Y30" s="801"/>
      <c r="Z30" s="801"/>
      <c r="AA30" s="801">
        <v>0</v>
      </c>
      <c r="AB30" s="801"/>
      <c r="AC30" s="801"/>
      <c r="AD30" s="801"/>
      <c r="AE30" s="802"/>
      <c r="AF30" s="803">
        <v>0</v>
      </c>
      <c r="AG30" s="804"/>
      <c r="AH30" s="804"/>
      <c r="AI30" s="804"/>
      <c r="AJ30" s="805"/>
      <c r="AK30" s="872">
        <v>66</v>
      </c>
      <c r="AL30" s="873"/>
      <c r="AM30" s="873"/>
      <c r="AN30" s="873"/>
      <c r="AO30" s="873"/>
      <c r="AP30" s="873" t="s">
        <v>585</v>
      </c>
      <c r="AQ30" s="873"/>
      <c r="AR30" s="873"/>
      <c r="AS30" s="873"/>
      <c r="AT30" s="873"/>
      <c r="AU30" s="873" t="s">
        <v>585</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402</v>
      </c>
      <c r="C31" s="798"/>
      <c r="D31" s="798"/>
      <c r="E31" s="798"/>
      <c r="F31" s="798"/>
      <c r="G31" s="798"/>
      <c r="H31" s="798"/>
      <c r="I31" s="798"/>
      <c r="J31" s="798"/>
      <c r="K31" s="798"/>
      <c r="L31" s="798"/>
      <c r="M31" s="798"/>
      <c r="N31" s="798"/>
      <c r="O31" s="798"/>
      <c r="P31" s="799"/>
      <c r="Q31" s="800">
        <v>95</v>
      </c>
      <c r="R31" s="801"/>
      <c r="S31" s="801"/>
      <c r="T31" s="801"/>
      <c r="U31" s="801"/>
      <c r="V31" s="801">
        <v>95</v>
      </c>
      <c r="W31" s="801"/>
      <c r="X31" s="801"/>
      <c r="Y31" s="801"/>
      <c r="Z31" s="801"/>
      <c r="AA31" s="801" t="s">
        <v>585</v>
      </c>
      <c r="AB31" s="801"/>
      <c r="AC31" s="801"/>
      <c r="AD31" s="801"/>
      <c r="AE31" s="802"/>
      <c r="AF31" s="803" t="s">
        <v>128</v>
      </c>
      <c r="AG31" s="804"/>
      <c r="AH31" s="804"/>
      <c r="AI31" s="804"/>
      <c r="AJ31" s="805"/>
      <c r="AK31" s="872">
        <v>22</v>
      </c>
      <c r="AL31" s="873"/>
      <c r="AM31" s="873"/>
      <c r="AN31" s="873"/>
      <c r="AO31" s="873"/>
      <c r="AP31" s="873" t="s">
        <v>585</v>
      </c>
      <c r="AQ31" s="873"/>
      <c r="AR31" s="873"/>
      <c r="AS31" s="873"/>
      <c r="AT31" s="873"/>
      <c r="AU31" s="873" t="s">
        <v>585</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404</v>
      </c>
      <c r="C32" s="798"/>
      <c r="D32" s="798"/>
      <c r="E32" s="798"/>
      <c r="F32" s="798"/>
      <c r="G32" s="798"/>
      <c r="H32" s="798"/>
      <c r="I32" s="798"/>
      <c r="J32" s="798"/>
      <c r="K32" s="798"/>
      <c r="L32" s="798"/>
      <c r="M32" s="798"/>
      <c r="N32" s="798"/>
      <c r="O32" s="798"/>
      <c r="P32" s="799"/>
      <c r="Q32" s="800">
        <v>32</v>
      </c>
      <c r="R32" s="801"/>
      <c r="S32" s="801"/>
      <c r="T32" s="801"/>
      <c r="U32" s="801"/>
      <c r="V32" s="801">
        <v>57</v>
      </c>
      <c r="W32" s="801"/>
      <c r="X32" s="801"/>
      <c r="Y32" s="801"/>
      <c r="Z32" s="801"/>
      <c r="AA32" s="801">
        <v>-25</v>
      </c>
      <c r="AB32" s="801"/>
      <c r="AC32" s="801"/>
      <c r="AD32" s="801"/>
      <c r="AE32" s="802"/>
      <c r="AF32" s="803" t="s">
        <v>405</v>
      </c>
      <c r="AG32" s="804"/>
      <c r="AH32" s="804"/>
      <c r="AI32" s="804"/>
      <c r="AJ32" s="805"/>
      <c r="AK32" s="872" t="s">
        <v>585</v>
      </c>
      <c r="AL32" s="873"/>
      <c r="AM32" s="873"/>
      <c r="AN32" s="873"/>
      <c r="AO32" s="873"/>
      <c r="AP32" s="873" t="s">
        <v>585</v>
      </c>
      <c r="AQ32" s="873"/>
      <c r="AR32" s="873"/>
      <c r="AS32" s="873"/>
      <c r="AT32" s="873"/>
      <c r="AU32" s="873" t="s">
        <v>585</v>
      </c>
      <c r="AV32" s="873"/>
      <c r="AW32" s="873"/>
      <c r="AX32" s="873"/>
      <c r="AY32" s="873"/>
      <c r="AZ32" s="874" t="s">
        <v>585</v>
      </c>
      <c r="BA32" s="874"/>
      <c r="BB32" s="874"/>
      <c r="BC32" s="874"/>
      <c r="BD32" s="874"/>
      <c r="BE32" s="870" t="s">
        <v>406</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407</v>
      </c>
      <c r="C33" s="798"/>
      <c r="D33" s="798"/>
      <c r="E33" s="798"/>
      <c r="F33" s="798"/>
      <c r="G33" s="798"/>
      <c r="H33" s="798"/>
      <c r="I33" s="798"/>
      <c r="J33" s="798"/>
      <c r="K33" s="798"/>
      <c r="L33" s="798"/>
      <c r="M33" s="798"/>
      <c r="N33" s="798"/>
      <c r="O33" s="798"/>
      <c r="P33" s="799"/>
      <c r="Q33" s="800">
        <v>24</v>
      </c>
      <c r="R33" s="801"/>
      <c r="S33" s="801"/>
      <c r="T33" s="801"/>
      <c r="U33" s="801"/>
      <c r="V33" s="801">
        <v>24</v>
      </c>
      <c r="W33" s="801"/>
      <c r="X33" s="801"/>
      <c r="Y33" s="801"/>
      <c r="Z33" s="801"/>
      <c r="AA33" s="801" t="s">
        <v>585</v>
      </c>
      <c r="AB33" s="801"/>
      <c r="AC33" s="801"/>
      <c r="AD33" s="801"/>
      <c r="AE33" s="802"/>
      <c r="AF33" s="803" t="s">
        <v>403</v>
      </c>
      <c r="AG33" s="804"/>
      <c r="AH33" s="804"/>
      <c r="AI33" s="804"/>
      <c r="AJ33" s="805"/>
      <c r="AK33" s="872">
        <v>20</v>
      </c>
      <c r="AL33" s="873"/>
      <c r="AM33" s="873"/>
      <c r="AN33" s="873"/>
      <c r="AO33" s="873"/>
      <c r="AP33" s="873">
        <v>53</v>
      </c>
      <c r="AQ33" s="873"/>
      <c r="AR33" s="873"/>
      <c r="AS33" s="873"/>
      <c r="AT33" s="873"/>
      <c r="AU33" s="873">
        <v>53</v>
      </c>
      <c r="AV33" s="873"/>
      <c r="AW33" s="873"/>
      <c r="AX33" s="873"/>
      <c r="AY33" s="873"/>
      <c r="AZ33" s="874" t="s">
        <v>585</v>
      </c>
      <c r="BA33" s="874"/>
      <c r="BB33" s="874"/>
      <c r="BC33" s="874"/>
      <c r="BD33" s="874"/>
      <c r="BE33" s="870" t="s">
        <v>406</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408</v>
      </c>
      <c r="C34" s="798"/>
      <c r="D34" s="798"/>
      <c r="E34" s="798"/>
      <c r="F34" s="798"/>
      <c r="G34" s="798"/>
      <c r="H34" s="798"/>
      <c r="I34" s="798"/>
      <c r="J34" s="798"/>
      <c r="K34" s="798"/>
      <c r="L34" s="798"/>
      <c r="M34" s="798"/>
      <c r="N34" s="798"/>
      <c r="O34" s="798"/>
      <c r="P34" s="799"/>
      <c r="Q34" s="800">
        <v>0</v>
      </c>
      <c r="R34" s="801"/>
      <c r="S34" s="801"/>
      <c r="T34" s="801"/>
      <c r="U34" s="801"/>
      <c r="V34" s="801">
        <v>79</v>
      </c>
      <c r="W34" s="801"/>
      <c r="X34" s="801"/>
      <c r="Y34" s="801"/>
      <c r="Z34" s="801"/>
      <c r="AA34" s="801">
        <v>-78</v>
      </c>
      <c r="AB34" s="801"/>
      <c r="AC34" s="801"/>
      <c r="AD34" s="801"/>
      <c r="AE34" s="802"/>
      <c r="AF34" s="803">
        <v>0</v>
      </c>
      <c r="AG34" s="804"/>
      <c r="AH34" s="804"/>
      <c r="AI34" s="804"/>
      <c r="AJ34" s="805"/>
      <c r="AK34" s="872" t="s">
        <v>585</v>
      </c>
      <c r="AL34" s="873"/>
      <c r="AM34" s="873"/>
      <c r="AN34" s="873"/>
      <c r="AO34" s="873"/>
      <c r="AP34" s="873" t="s">
        <v>585</v>
      </c>
      <c r="AQ34" s="873"/>
      <c r="AR34" s="873"/>
      <c r="AS34" s="873"/>
      <c r="AT34" s="873"/>
      <c r="AU34" s="873" t="s">
        <v>585</v>
      </c>
      <c r="AV34" s="873"/>
      <c r="AW34" s="873"/>
      <c r="AX34" s="873"/>
      <c r="AY34" s="873"/>
      <c r="AZ34" s="874">
        <v>0.5</v>
      </c>
      <c r="BA34" s="874"/>
      <c r="BB34" s="874"/>
      <c r="BC34" s="874"/>
      <c r="BD34" s="874"/>
      <c r="BE34" s="870" t="s">
        <v>406</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409</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386</v>
      </c>
      <c r="B63" s="832" t="s">
        <v>410</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f>SUM(AF28:AJ62)</f>
        <v>163</v>
      </c>
      <c r="AG63" s="884"/>
      <c r="AH63" s="884"/>
      <c r="AI63" s="884"/>
      <c r="AJ63" s="885"/>
      <c r="AK63" s="886"/>
      <c r="AL63" s="881"/>
      <c r="AM63" s="881"/>
      <c r="AN63" s="881"/>
      <c r="AO63" s="881"/>
      <c r="AP63" s="884">
        <f t="shared" ref="AP63" si="0">SUM(AP28:AT62)</f>
        <v>53</v>
      </c>
      <c r="AQ63" s="884"/>
      <c r="AR63" s="884"/>
      <c r="AS63" s="884"/>
      <c r="AT63" s="884"/>
      <c r="AU63" s="884">
        <f t="shared" ref="AU63" si="1">SUM(AU28:AY62)</f>
        <v>53</v>
      </c>
      <c r="AV63" s="884"/>
      <c r="AW63" s="884"/>
      <c r="AX63" s="884"/>
      <c r="AY63" s="884"/>
      <c r="AZ63" s="888"/>
      <c r="BA63" s="888"/>
      <c r="BB63" s="888"/>
      <c r="BC63" s="888"/>
      <c r="BD63" s="888"/>
      <c r="BE63" s="889"/>
      <c r="BF63" s="889"/>
      <c r="BG63" s="889"/>
      <c r="BH63" s="889"/>
      <c r="BI63" s="890"/>
      <c r="BJ63" s="891" t="s">
        <v>411</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413</v>
      </c>
      <c r="B66" s="783"/>
      <c r="C66" s="783"/>
      <c r="D66" s="783"/>
      <c r="E66" s="783"/>
      <c r="F66" s="783"/>
      <c r="G66" s="783"/>
      <c r="H66" s="783"/>
      <c r="I66" s="783"/>
      <c r="J66" s="783"/>
      <c r="K66" s="783"/>
      <c r="L66" s="783"/>
      <c r="M66" s="783"/>
      <c r="N66" s="783"/>
      <c r="O66" s="783"/>
      <c r="P66" s="784"/>
      <c r="Q66" s="759" t="s">
        <v>414</v>
      </c>
      <c r="R66" s="760"/>
      <c r="S66" s="760"/>
      <c r="T66" s="760"/>
      <c r="U66" s="761"/>
      <c r="V66" s="759" t="s">
        <v>415</v>
      </c>
      <c r="W66" s="760"/>
      <c r="X66" s="760"/>
      <c r="Y66" s="760"/>
      <c r="Z66" s="761"/>
      <c r="AA66" s="759" t="s">
        <v>416</v>
      </c>
      <c r="AB66" s="760"/>
      <c r="AC66" s="760"/>
      <c r="AD66" s="760"/>
      <c r="AE66" s="761"/>
      <c r="AF66" s="894" t="s">
        <v>417</v>
      </c>
      <c r="AG66" s="855"/>
      <c r="AH66" s="855"/>
      <c r="AI66" s="855"/>
      <c r="AJ66" s="895"/>
      <c r="AK66" s="759" t="s">
        <v>418</v>
      </c>
      <c r="AL66" s="783"/>
      <c r="AM66" s="783"/>
      <c r="AN66" s="783"/>
      <c r="AO66" s="784"/>
      <c r="AP66" s="759" t="s">
        <v>419</v>
      </c>
      <c r="AQ66" s="760"/>
      <c r="AR66" s="760"/>
      <c r="AS66" s="760"/>
      <c r="AT66" s="761"/>
      <c r="AU66" s="759" t="s">
        <v>420</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586</v>
      </c>
      <c r="C68" s="912"/>
      <c r="D68" s="912"/>
      <c r="E68" s="912"/>
      <c r="F68" s="912"/>
      <c r="G68" s="912"/>
      <c r="H68" s="912"/>
      <c r="I68" s="912"/>
      <c r="J68" s="912"/>
      <c r="K68" s="912"/>
      <c r="L68" s="912"/>
      <c r="M68" s="912"/>
      <c r="N68" s="912"/>
      <c r="O68" s="912"/>
      <c r="P68" s="913"/>
      <c r="Q68" s="914">
        <v>1432</v>
      </c>
      <c r="R68" s="908"/>
      <c r="S68" s="908"/>
      <c r="T68" s="908"/>
      <c r="U68" s="908"/>
      <c r="V68" s="908">
        <v>1416</v>
      </c>
      <c r="W68" s="908"/>
      <c r="X68" s="908"/>
      <c r="Y68" s="908"/>
      <c r="Z68" s="908"/>
      <c r="AA68" s="908">
        <v>16</v>
      </c>
      <c r="AB68" s="908"/>
      <c r="AC68" s="908"/>
      <c r="AD68" s="908"/>
      <c r="AE68" s="908"/>
      <c r="AF68" s="908">
        <v>12</v>
      </c>
      <c r="AG68" s="908"/>
      <c r="AH68" s="908"/>
      <c r="AI68" s="908"/>
      <c r="AJ68" s="908"/>
      <c r="AK68" s="908">
        <v>5</v>
      </c>
      <c r="AL68" s="908"/>
      <c r="AM68" s="908"/>
      <c r="AN68" s="908"/>
      <c r="AO68" s="908"/>
      <c r="AP68" s="908">
        <v>1836</v>
      </c>
      <c r="AQ68" s="908"/>
      <c r="AR68" s="908"/>
      <c r="AS68" s="908"/>
      <c r="AT68" s="908"/>
      <c r="AU68" s="908">
        <v>915</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587</v>
      </c>
      <c r="C69" s="916"/>
      <c r="D69" s="916"/>
      <c r="E69" s="916"/>
      <c r="F69" s="916"/>
      <c r="G69" s="916"/>
      <c r="H69" s="916"/>
      <c r="I69" s="916"/>
      <c r="J69" s="916"/>
      <c r="K69" s="916"/>
      <c r="L69" s="916"/>
      <c r="M69" s="916"/>
      <c r="N69" s="916"/>
      <c r="O69" s="916"/>
      <c r="P69" s="917"/>
      <c r="Q69" s="918">
        <v>3</v>
      </c>
      <c r="R69" s="873"/>
      <c r="S69" s="873"/>
      <c r="T69" s="873"/>
      <c r="U69" s="873"/>
      <c r="V69" s="873">
        <v>3</v>
      </c>
      <c r="W69" s="873"/>
      <c r="X69" s="873"/>
      <c r="Y69" s="873"/>
      <c r="Z69" s="873"/>
      <c r="AA69" s="873" t="s">
        <v>585</v>
      </c>
      <c r="AB69" s="873"/>
      <c r="AC69" s="873"/>
      <c r="AD69" s="873"/>
      <c r="AE69" s="873"/>
      <c r="AF69" s="873" t="s">
        <v>585</v>
      </c>
      <c r="AG69" s="873"/>
      <c r="AH69" s="873"/>
      <c r="AI69" s="873"/>
      <c r="AJ69" s="873"/>
      <c r="AK69" s="873">
        <v>3</v>
      </c>
      <c r="AL69" s="873"/>
      <c r="AM69" s="873"/>
      <c r="AN69" s="873"/>
      <c r="AO69" s="873"/>
      <c r="AP69" s="873" t="s">
        <v>585</v>
      </c>
      <c r="AQ69" s="873"/>
      <c r="AR69" s="873"/>
      <c r="AS69" s="873"/>
      <c r="AT69" s="873"/>
      <c r="AU69" s="873" t="s">
        <v>585</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588</v>
      </c>
      <c r="C70" s="916"/>
      <c r="D70" s="916"/>
      <c r="E70" s="916"/>
      <c r="F70" s="916"/>
      <c r="G70" s="916"/>
      <c r="H70" s="916"/>
      <c r="I70" s="916"/>
      <c r="J70" s="916"/>
      <c r="K70" s="916"/>
      <c r="L70" s="916"/>
      <c r="M70" s="916"/>
      <c r="N70" s="916"/>
      <c r="O70" s="916"/>
      <c r="P70" s="917"/>
      <c r="Q70" s="918">
        <v>494</v>
      </c>
      <c r="R70" s="873"/>
      <c r="S70" s="873"/>
      <c r="T70" s="873"/>
      <c r="U70" s="873"/>
      <c r="V70" s="873">
        <v>449</v>
      </c>
      <c r="W70" s="873"/>
      <c r="X70" s="873"/>
      <c r="Y70" s="873"/>
      <c r="Z70" s="873"/>
      <c r="AA70" s="873">
        <v>44</v>
      </c>
      <c r="AB70" s="873"/>
      <c r="AC70" s="873"/>
      <c r="AD70" s="873"/>
      <c r="AE70" s="873"/>
      <c r="AF70" s="873">
        <v>44</v>
      </c>
      <c r="AG70" s="873"/>
      <c r="AH70" s="873"/>
      <c r="AI70" s="873"/>
      <c r="AJ70" s="873"/>
      <c r="AK70" s="873">
        <v>22</v>
      </c>
      <c r="AL70" s="873"/>
      <c r="AM70" s="873"/>
      <c r="AN70" s="873"/>
      <c r="AO70" s="873"/>
      <c r="AP70" s="873">
        <v>22</v>
      </c>
      <c r="AQ70" s="873"/>
      <c r="AR70" s="873"/>
      <c r="AS70" s="873"/>
      <c r="AT70" s="873"/>
      <c r="AU70" s="873">
        <v>22</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589</v>
      </c>
      <c r="C71" s="916"/>
      <c r="D71" s="916"/>
      <c r="E71" s="916"/>
      <c r="F71" s="916"/>
      <c r="G71" s="916"/>
      <c r="H71" s="916"/>
      <c r="I71" s="916"/>
      <c r="J71" s="916"/>
      <c r="K71" s="916"/>
      <c r="L71" s="916"/>
      <c r="M71" s="916"/>
      <c r="N71" s="916"/>
      <c r="O71" s="916"/>
      <c r="P71" s="917"/>
      <c r="Q71" s="918">
        <v>4526</v>
      </c>
      <c r="R71" s="873"/>
      <c r="S71" s="873"/>
      <c r="T71" s="873"/>
      <c r="U71" s="873"/>
      <c r="V71" s="873">
        <v>4075</v>
      </c>
      <c r="W71" s="873"/>
      <c r="X71" s="873"/>
      <c r="Y71" s="873"/>
      <c r="Z71" s="873"/>
      <c r="AA71" s="873">
        <v>451</v>
      </c>
      <c r="AB71" s="873"/>
      <c r="AC71" s="873"/>
      <c r="AD71" s="873"/>
      <c r="AE71" s="873"/>
      <c r="AF71" s="873">
        <v>451</v>
      </c>
      <c r="AG71" s="873"/>
      <c r="AH71" s="873"/>
      <c r="AI71" s="873"/>
      <c r="AJ71" s="873"/>
      <c r="AK71" s="873">
        <v>5</v>
      </c>
      <c r="AL71" s="873"/>
      <c r="AM71" s="873"/>
      <c r="AN71" s="873"/>
      <c r="AO71" s="873"/>
      <c r="AP71" s="873" t="s">
        <v>585</v>
      </c>
      <c r="AQ71" s="873"/>
      <c r="AR71" s="873"/>
      <c r="AS71" s="873"/>
      <c r="AT71" s="873"/>
      <c r="AU71" s="873" t="s">
        <v>585</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590</v>
      </c>
      <c r="C72" s="916"/>
      <c r="D72" s="916"/>
      <c r="E72" s="916"/>
      <c r="F72" s="916"/>
      <c r="G72" s="916"/>
      <c r="H72" s="916"/>
      <c r="I72" s="916"/>
      <c r="J72" s="916"/>
      <c r="K72" s="916"/>
      <c r="L72" s="916"/>
      <c r="M72" s="916"/>
      <c r="N72" s="916"/>
      <c r="O72" s="916"/>
      <c r="P72" s="917"/>
      <c r="Q72" s="918">
        <v>2</v>
      </c>
      <c r="R72" s="873"/>
      <c r="S72" s="873"/>
      <c r="T72" s="873"/>
      <c r="U72" s="873"/>
      <c r="V72" s="873">
        <v>2</v>
      </c>
      <c r="W72" s="873"/>
      <c r="X72" s="873"/>
      <c r="Y72" s="873"/>
      <c r="Z72" s="873"/>
      <c r="AA72" s="873">
        <v>0</v>
      </c>
      <c r="AB72" s="873"/>
      <c r="AC72" s="873"/>
      <c r="AD72" s="873"/>
      <c r="AE72" s="873"/>
      <c r="AF72" s="873">
        <v>0</v>
      </c>
      <c r="AG72" s="873"/>
      <c r="AH72" s="873"/>
      <c r="AI72" s="873"/>
      <c r="AJ72" s="873"/>
      <c r="AK72" s="873" t="s">
        <v>585</v>
      </c>
      <c r="AL72" s="873"/>
      <c r="AM72" s="873"/>
      <c r="AN72" s="873"/>
      <c r="AO72" s="873"/>
      <c r="AP72" s="873" t="s">
        <v>585</v>
      </c>
      <c r="AQ72" s="873"/>
      <c r="AR72" s="873"/>
      <c r="AS72" s="873"/>
      <c r="AT72" s="873"/>
      <c r="AU72" s="873" t="s">
        <v>585</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591</v>
      </c>
      <c r="C73" s="916"/>
      <c r="D73" s="916"/>
      <c r="E73" s="916"/>
      <c r="F73" s="916"/>
      <c r="G73" s="916"/>
      <c r="H73" s="916"/>
      <c r="I73" s="916"/>
      <c r="J73" s="916"/>
      <c r="K73" s="916"/>
      <c r="L73" s="916"/>
      <c r="M73" s="916"/>
      <c r="N73" s="916"/>
      <c r="O73" s="916"/>
      <c r="P73" s="917"/>
      <c r="Q73" s="918">
        <v>518</v>
      </c>
      <c r="R73" s="873"/>
      <c r="S73" s="873"/>
      <c r="T73" s="873"/>
      <c r="U73" s="873"/>
      <c r="V73" s="873">
        <v>504</v>
      </c>
      <c r="W73" s="873"/>
      <c r="X73" s="873"/>
      <c r="Y73" s="873"/>
      <c r="Z73" s="873"/>
      <c r="AA73" s="873">
        <v>14</v>
      </c>
      <c r="AB73" s="873"/>
      <c r="AC73" s="873"/>
      <c r="AD73" s="873"/>
      <c r="AE73" s="873"/>
      <c r="AF73" s="873">
        <v>14</v>
      </c>
      <c r="AG73" s="873"/>
      <c r="AH73" s="873"/>
      <c r="AI73" s="873"/>
      <c r="AJ73" s="873"/>
      <c r="AK73" s="873">
        <v>48</v>
      </c>
      <c r="AL73" s="873"/>
      <c r="AM73" s="873"/>
      <c r="AN73" s="873"/>
      <c r="AO73" s="873"/>
      <c r="AP73" s="873" t="s">
        <v>585</v>
      </c>
      <c r="AQ73" s="873"/>
      <c r="AR73" s="873"/>
      <c r="AS73" s="873"/>
      <c r="AT73" s="873"/>
      <c r="AU73" s="873" t="s">
        <v>585</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592</v>
      </c>
      <c r="C74" s="916"/>
      <c r="D74" s="916"/>
      <c r="E74" s="916"/>
      <c r="F74" s="916"/>
      <c r="G74" s="916"/>
      <c r="H74" s="916"/>
      <c r="I74" s="916"/>
      <c r="J74" s="916"/>
      <c r="K74" s="916"/>
      <c r="L74" s="916"/>
      <c r="M74" s="916"/>
      <c r="N74" s="916"/>
      <c r="O74" s="916"/>
      <c r="P74" s="917"/>
      <c r="Q74" s="918">
        <v>143454</v>
      </c>
      <c r="R74" s="873"/>
      <c r="S74" s="873"/>
      <c r="T74" s="873"/>
      <c r="U74" s="873"/>
      <c r="V74" s="873">
        <v>139425</v>
      </c>
      <c r="W74" s="873"/>
      <c r="X74" s="873"/>
      <c r="Y74" s="873"/>
      <c r="Z74" s="873"/>
      <c r="AA74" s="873">
        <v>4029</v>
      </c>
      <c r="AB74" s="873"/>
      <c r="AC74" s="873"/>
      <c r="AD74" s="873"/>
      <c r="AE74" s="873"/>
      <c r="AF74" s="873">
        <v>4029</v>
      </c>
      <c r="AG74" s="873"/>
      <c r="AH74" s="873"/>
      <c r="AI74" s="873"/>
      <c r="AJ74" s="873"/>
      <c r="AK74" s="873">
        <v>2264</v>
      </c>
      <c r="AL74" s="873"/>
      <c r="AM74" s="873"/>
      <c r="AN74" s="873"/>
      <c r="AO74" s="873"/>
      <c r="AP74" s="873" t="s">
        <v>585</v>
      </c>
      <c r="AQ74" s="873"/>
      <c r="AR74" s="873"/>
      <c r="AS74" s="873"/>
      <c r="AT74" s="873"/>
      <c r="AU74" s="873" t="s">
        <v>585</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593</v>
      </c>
      <c r="C75" s="916"/>
      <c r="D75" s="916"/>
      <c r="E75" s="916"/>
      <c r="F75" s="916"/>
      <c r="G75" s="916"/>
      <c r="H75" s="916"/>
      <c r="I75" s="916"/>
      <c r="J75" s="916"/>
      <c r="K75" s="916"/>
      <c r="L75" s="916"/>
      <c r="M75" s="916"/>
      <c r="N75" s="916"/>
      <c r="O75" s="916"/>
      <c r="P75" s="917"/>
      <c r="Q75" s="921">
        <v>4567</v>
      </c>
      <c r="R75" s="922"/>
      <c r="S75" s="922"/>
      <c r="T75" s="922"/>
      <c r="U75" s="872"/>
      <c r="V75" s="923">
        <v>4565</v>
      </c>
      <c r="W75" s="922"/>
      <c r="X75" s="922"/>
      <c r="Y75" s="922"/>
      <c r="Z75" s="872"/>
      <c r="AA75" s="923">
        <v>1</v>
      </c>
      <c r="AB75" s="922"/>
      <c r="AC75" s="922"/>
      <c r="AD75" s="922"/>
      <c r="AE75" s="872"/>
      <c r="AF75" s="923">
        <v>454</v>
      </c>
      <c r="AG75" s="922"/>
      <c r="AH75" s="922"/>
      <c r="AI75" s="922"/>
      <c r="AJ75" s="872"/>
      <c r="AK75" s="923" t="s">
        <v>585</v>
      </c>
      <c r="AL75" s="922"/>
      <c r="AM75" s="922"/>
      <c r="AN75" s="922"/>
      <c r="AO75" s="872"/>
      <c r="AP75" s="923">
        <v>2350</v>
      </c>
      <c r="AQ75" s="922"/>
      <c r="AR75" s="922"/>
      <c r="AS75" s="922"/>
      <c r="AT75" s="872"/>
      <c r="AU75" s="923">
        <v>669</v>
      </c>
      <c r="AV75" s="922"/>
      <c r="AW75" s="922"/>
      <c r="AX75" s="922"/>
      <c r="AY75" s="872"/>
      <c r="AZ75" s="919" t="s">
        <v>595</v>
      </c>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t="s">
        <v>594</v>
      </c>
      <c r="C76" s="916"/>
      <c r="D76" s="916"/>
      <c r="E76" s="916"/>
      <c r="F76" s="916"/>
      <c r="G76" s="916"/>
      <c r="H76" s="916"/>
      <c r="I76" s="916"/>
      <c r="J76" s="916"/>
      <c r="K76" s="916"/>
      <c r="L76" s="916"/>
      <c r="M76" s="916"/>
      <c r="N76" s="916"/>
      <c r="O76" s="916"/>
      <c r="P76" s="917"/>
      <c r="Q76" s="921">
        <v>22618</v>
      </c>
      <c r="R76" s="922"/>
      <c r="S76" s="922"/>
      <c r="T76" s="922"/>
      <c r="U76" s="872"/>
      <c r="V76" s="923">
        <v>20172</v>
      </c>
      <c r="W76" s="922"/>
      <c r="X76" s="922"/>
      <c r="Y76" s="922"/>
      <c r="Z76" s="872"/>
      <c r="AA76" s="923">
        <v>2446</v>
      </c>
      <c r="AB76" s="922"/>
      <c r="AC76" s="922"/>
      <c r="AD76" s="922"/>
      <c r="AE76" s="872"/>
      <c r="AF76" s="923">
        <v>32681</v>
      </c>
      <c r="AG76" s="922"/>
      <c r="AH76" s="922"/>
      <c r="AI76" s="922"/>
      <c r="AJ76" s="872"/>
      <c r="AK76" s="923" t="s">
        <v>585</v>
      </c>
      <c r="AL76" s="922"/>
      <c r="AM76" s="922"/>
      <c r="AN76" s="922"/>
      <c r="AO76" s="872"/>
      <c r="AP76" s="923">
        <v>55385</v>
      </c>
      <c r="AQ76" s="922"/>
      <c r="AR76" s="922"/>
      <c r="AS76" s="922"/>
      <c r="AT76" s="872"/>
      <c r="AU76" s="923" t="s">
        <v>585</v>
      </c>
      <c r="AV76" s="922"/>
      <c r="AW76" s="922"/>
      <c r="AX76" s="922"/>
      <c r="AY76" s="872"/>
      <c r="AZ76" s="919" t="s">
        <v>595</v>
      </c>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386</v>
      </c>
      <c r="B88" s="832" t="s">
        <v>421</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37684</v>
      </c>
      <c r="AG88" s="884"/>
      <c r="AH88" s="884"/>
      <c r="AI88" s="884"/>
      <c r="AJ88" s="884"/>
      <c r="AK88" s="881"/>
      <c r="AL88" s="881"/>
      <c r="AM88" s="881"/>
      <c r="AN88" s="881"/>
      <c r="AO88" s="881"/>
      <c r="AP88" s="884">
        <f t="shared" ref="AP88" si="2">SUM(AP68:AT87)</f>
        <v>59593</v>
      </c>
      <c r="AQ88" s="884"/>
      <c r="AR88" s="884"/>
      <c r="AS88" s="884"/>
      <c r="AT88" s="884"/>
      <c r="AU88" s="884">
        <f t="shared" ref="AU88" si="3">SUM(AU68:AY87)</f>
        <v>1606</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422</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f>SUM(CR7:CV88)</f>
        <v>19</v>
      </c>
      <c r="CS102" s="892"/>
      <c r="CT102" s="892"/>
      <c r="CU102" s="892"/>
      <c r="CV102" s="935"/>
      <c r="CW102" s="934">
        <f t="shared" ref="CW102" si="4">SUM(CW7:DA88)</f>
        <v>7</v>
      </c>
      <c r="CX102" s="892"/>
      <c r="CY102" s="892"/>
      <c r="CZ102" s="892"/>
      <c r="DA102" s="935"/>
      <c r="DB102" s="934" t="s">
        <v>585</v>
      </c>
      <c r="DC102" s="892"/>
      <c r="DD102" s="892"/>
      <c r="DE102" s="892"/>
      <c r="DF102" s="935"/>
      <c r="DG102" s="934">
        <f t="shared" ref="DG102" si="5">SUM(DG7:DK88)</f>
        <v>203</v>
      </c>
      <c r="DH102" s="892"/>
      <c r="DI102" s="892"/>
      <c r="DJ102" s="892"/>
      <c r="DK102" s="935"/>
      <c r="DL102" s="934" t="s">
        <v>585</v>
      </c>
      <c r="DM102" s="892"/>
      <c r="DN102" s="892"/>
      <c r="DO102" s="892"/>
      <c r="DP102" s="935"/>
      <c r="DQ102" s="934" t="s">
        <v>585</v>
      </c>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423</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424</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427</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428</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429</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430</v>
      </c>
      <c r="AB109" s="937"/>
      <c r="AC109" s="937"/>
      <c r="AD109" s="937"/>
      <c r="AE109" s="938"/>
      <c r="AF109" s="936" t="s">
        <v>306</v>
      </c>
      <c r="AG109" s="937"/>
      <c r="AH109" s="937"/>
      <c r="AI109" s="937"/>
      <c r="AJ109" s="938"/>
      <c r="AK109" s="936" t="s">
        <v>305</v>
      </c>
      <c r="AL109" s="937"/>
      <c r="AM109" s="937"/>
      <c r="AN109" s="937"/>
      <c r="AO109" s="938"/>
      <c r="AP109" s="936" t="s">
        <v>431</v>
      </c>
      <c r="AQ109" s="937"/>
      <c r="AR109" s="937"/>
      <c r="AS109" s="937"/>
      <c r="AT109" s="939"/>
      <c r="AU109" s="956" t="s">
        <v>429</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430</v>
      </c>
      <c r="BR109" s="937"/>
      <c r="BS109" s="937"/>
      <c r="BT109" s="937"/>
      <c r="BU109" s="938"/>
      <c r="BV109" s="936" t="s">
        <v>306</v>
      </c>
      <c r="BW109" s="937"/>
      <c r="BX109" s="937"/>
      <c r="BY109" s="937"/>
      <c r="BZ109" s="938"/>
      <c r="CA109" s="936" t="s">
        <v>305</v>
      </c>
      <c r="CB109" s="937"/>
      <c r="CC109" s="937"/>
      <c r="CD109" s="937"/>
      <c r="CE109" s="938"/>
      <c r="CF109" s="957" t="s">
        <v>431</v>
      </c>
      <c r="CG109" s="957"/>
      <c r="CH109" s="957"/>
      <c r="CI109" s="957"/>
      <c r="CJ109" s="957"/>
      <c r="CK109" s="936" t="s">
        <v>432</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430</v>
      </c>
      <c r="DH109" s="937"/>
      <c r="DI109" s="937"/>
      <c r="DJ109" s="937"/>
      <c r="DK109" s="938"/>
      <c r="DL109" s="936" t="s">
        <v>306</v>
      </c>
      <c r="DM109" s="937"/>
      <c r="DN109" s="937"/>
      <c r="DO109" s="937"/>
      <c r="DP109" s="938"/>
      <c r="DQ109" s="936" t="s">
        <v>305</v>
      </c>
      <c r="DR109" s="937"/>
      <c r="DS109" s="937"/>
      <c r="DT109" s="937"/>
      <c r="DU109" s="938"/>
      <c r="DV109" s="936" t="s">
        <v>431</v>
      </c>
      <c r="DW109" s="937"/>
      <c r="DX109" s="937"/>
      <c r="DY109" s="937"/>
      <c r="DZ109" s="939"/>
    </row>
    <row r="110" spans="1:131" s="246" customFormat="1" ht="26.25" customHeight="1">
      <c r="A110" s="940" t="s">
        <v>433</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863939</v>
      </c>
      <c r="AB110" s="944"/>
      <c r="AC110" s="944"/>
      <c r="AD110" s="944"/>
      <c r="AE110" s="945"/>
      <c r="AF110" s="946">
        <v>837368</v>
      </c>
      <c r="AG110" s="944"/>
      <c r="AH110" s="944"/>
      <c r="AI110" s="944"/>
      <c r="AJ110" s="945"/>
      <c r="AK110" s="946">
        <v>904120</v>
      </c>
      <c r="AL110" s="944"/>
      <c r="AM110" s="944"/>
      <c r="AN110" s="944"/>
      <c r="AO110" s="945"/>
      <c r="AP110" s="947">
        <v>22.3</v>
      </c>
      <c r="AQ110" s="948"/>
      <c r="AR110" s="948"/>
      <c r="AS110" s="948"/>
      <c r="AT110" s="949"/>
      <c r="AU110" s="950" t="s">
        <v>73</v>
      </c>
      <c r="AV110" s="951"/>
      <c r="AW110" s="951"/>
      <c r="AX110" s="951"/>
      <c r="AY110" s="951"/>
      <c r="AZ110" s="992" t="s">
        <v>434</v>
      </c>
      <c r="BA110" s="941"/>
      <c r="BB110" s="941"/>
      <c r="BC110" s="941"/>
      <c r="BD110" s="941"/>
      <c r="BE110" s="941"/>
      <c r="BF110" s="941"/>
      <c r="BG110" s="941"/>
      <c r="BH110" s="941"/>
      <c r="BI110" s="941"/>
      <c r="BJ110" s="941"/>
      <c r="BK110" s="941"/>
      <c r="BL110" s="941"/>
      <c r="BM110" s="941"/>
      <c r="BN110" s="941"/>
      <c r="BO110" s="941"/>
      <c r="BP110" s="942"/>
      <c r="BQ110" s="978">
        <v>9555905</v>
      </c>
      <c r="BR110" s="979"/>
      <c r="BS110" s="979"/>
      <c r="BT110" s="979"/>
      <c r="BU110" s="979"/>
      <c r="BV110" s="979">
        <v>9673144</v>
      </c>
      <c r="BW110" s="979"/>
      <c r="BX110" s="979"/>
      <c r="BY110" s="979"/>
      <c r="BZ110" s="979"/>
      <c r="CA110" s="979">
        <v>10306735</v>
      </c>
      <c r="CB110" s="979"/>
      <c r="CC110" s="979"/>
      <c r="CD110" s="979"/>
      <c r="CE110" s="979"/>
      <c r="CF110" s="993">
        <v>254.4</v>
      </c>
      <c r="CG110" s="994"/>
      <c r="CH110" s="994"/>
      <c r="CI110" s="994"/>
      <c r="CJ110" s="994"/>
      <c r="CK110" s="995" t="s">
        <v>435</v>
      </c>
      <c r="CL110" s="996"/>
      <c r="CM110" s="975" t="s">
        <v>436</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411</v>
      </c>
      <c r="DH110" s="979"/>
      <c r="DI110" s="979"/>
      <c r="DJ110" s="979"/>
      <c r="DK110" s="979"/>
      <c r="DL110" s="979" t="s">
        <v>437</v>
      </c>
      <c r="DM110" s="979"/>
      <c r="DN110" s="979"/>
      <c r="DO110" s="979"/>
      <c r="DP110" s="979"/>
      <c r="DQ110" s="979" t="s">
        <v>403</v>
      </c>
      <c r="DR110" s="979"/>
      <c r="DS110" s="979"/>
      <c r="DT110" s="979"/>
      <c r="DU110" s="979"/>
      <c r="DV110" s="980" t="s">
        <v>403</v>
      </c>
      <c r="DW110" s="980"/>
      <c r="DX110" s="980"/>
      <c r="DY110" s="980"/>
      <c r="DZ110" s="981"/>
    </row>
    <row r="111" spans="1:131" s="246" customFormat="1" ht="26.25" customHeight="1">
      <c r="A111" s="982" t="s">
        <v>438</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403</v>
      </c>
      <c r="AB111" s="986"/>
      <c r="AC111" s="986"/>
      <c r="AD111" s="986"/>
      <c r="AE111" s="987"/>
      <c r="AF111" s="988" t="s">
        <v>403</v>
      </c>
      <c r="AG111" s="986"/>
      <c r="AH111" s="986"/>
      <c r="AI111" s="986"/>
      <c r="AJ111" s="987"/>
      <c r="AK111" s="988" t="s">
        <v>411</v>
      </c>
      <c r="AL111" s="986"/>
      <c r="AM111" s="986"/>
      <c r="AN111" s="986"/>
      <c r="AO111" s="987"/>
      <c r="AP111" s="989" t="s">
        <v>411</v>
      </c>
      <c r="AQ111" s="990"/>
      <c r="AR111" s="990"/>
      <c r="AS111" s="990"/>
      <c r="AT111" s="991"/>
      <c r="AU111" s="952"/>
      <c r="AV111" s="953"/>
      <c r="AW111" s="953"/>
      <c r="AX111" s="953"/>
      <c r="AY111" s="953"/>
      <c r="AZ111" s="1001" t="s">
        <v>439</v>
      </c>
      <c r="BA111" s="1002"/>
      <c r="BB111" s="1002"/>
      <c r="BC111" s="1002"/>
      <c r="BD111" s="1002"/>
      <c r="BE111" s="1002"/>
      <c r="BF111" s="1002"/>
      <c r="BG111" s="1002"/>
      <c r="BH111" s="1002"/>
      <c r="BI111" s="1002"/>
      <c r="BJ111" s="1002"/>
      <c r="BK111" s="1002"/>
      <c r="BL111" s="1002"/>
      <c r="BM111" s="1002"/>
      <c r="BN111" s="1002"/>
      <c r="BO111" s="1002"/>
      <c r="BP111" s="1003"/>
      <c r="BQ111" s="971">
        <v>221494</v>
      </c>
      <c r="BR111" s="972"/>
      <c r="BS111" s="972"/>
      <c r="BT111" s="972"/>
      <c r="BU111" s="972"/>
      <c r="BV111" s="972">
        <v>217956</v>
      </c>
      <c r="BW111" s="972"/>
      <c r="BX111" s="972"/>
      <c r="BY111" s="972"/>
      <c r="BZ111" s="972"/>
      <c r="CA111" s="972">
        <v>215858</v>
      </c>
      <c r="CB111" s="972"/>
      <c r="CC111" s="972"/>
      <c r="CD111" s="972"/>
      <c r="CE111" s="972"/>
      <c r="CF111" s="966">
        <v>5.3</v>
      </c>
      <c r="CG111" s="967"/>
      <c r="CH111" s="967"/>
      <c r="CI111" s="967"/>
      <c r="CJ111" s="967"/>
      <c r="CK111" s="997"/>
      <c r="CL111" s="998"/>
      <c r="CM111" s="968" t="s">
        <v>440</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411</v>
      </c>
      <c r="DH111" s="972"/>
      <c r="DI111" s="972"/>
      <c r="DJ111" s="972"/>
      <c r="DK111" s="972"/>
      <c r="DL111" s="972" t="s">
        <v>411</v>
      </c>
      <c r="DM111" s="972"/>
      <c r="DN111" s="972"/>
      <c r="DO111" s="972"/>
      <c r="DP111" s="972"/>
      <c r="DQ111" s="972" t="s">
        <v>411</v>
      </c>
      <c r="DR111" s="972"/>
      <c r="DS111" s="972"/>
      <c r="DT111" s="972"/>
      <c r="DU111" s="972"/>
      <c r="DV111" s="973" t="s">
        <v>411</v>
      </c>
      <c r="DW111" s="973"/>
      <c r="DX111" s="973"/>
      <c r="DY111" s="973"/>
      <c r="DZ111" s="974"/>
    </row>
    <row r="112" spans="1:131" s="246" customFormat="1" ht="26.25" customHeight="1">
      <c r="A112" s="1004" t="s">
        <v>441</v>
      </c>
      <c r="B112" s="1005"/>
      <c r="C112" s="1002" t="s">
        <v>442</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411</v>
      </c>
      <c r="AB112" s="1011"/>
      <c r="AC112" s="1011"/>
      <c r="AD112" s="1011"/>
      <c r="AE112" s="1012"/>
      <c r="AF112" s="1013" t="s">
        <v>403</v>
      </c>
      <c r="AG112" s="1011"/>
      <c r="AH112" s="1011"/>
      <c r="AI112" s="1011"/>
      <c r="AJ112" s="1012"/>
      <c r="AK112" s="1013" t="s">
        <v>411</v>
      </c>
      <c r="AL112" s="1011"/>
      <c r="AM112" s="1011"/>
      <c r="AN112" s="1011"/>
      <c r="AO112" s="1012"/>
      <c r="AP112" s="1014" t="s">
        <v>411</v>
      </c>
      <c r="AQ112" s="1015"/>
      <c r="AR112" s="1015"/>
      <c r="AS112" s="1015"/>
      <c r="AT112" s="1016"/>
      <c r="AU112" s="952"/>
      <c r="AV112" s="953"/>
      <c r="AW112" s="953"/>
      <c r="AX112" s="953"/>
      <c r="AY112" s="953"/>
      <c r="AZ112" s="1001" t="s">
        <v>443</v>
      </c>
      <c r="BA112" s="1002"/>
      <c r="BB112" s="1002"/>
      <c r="BC112" s="1002"/>
      <c r="BD112" s="1002"/>
      <c r="BE112" s="1002"/>
      <c r="BF112" s="1002"/>
      <c r="BG112" s="1002"/>
      <c r="BH112" s="1002"/>
      <c r="BI112" s="1002"/>
      <c r="BJ112" s="1002"/>
      <c r="BK112" s="1002"/>
      <c r="BL112" s="1002"/>
      <c r="BM112" s="1002"/>
      <c r="BN112" s="1002"/>
      <c r="BO112" s="1002"/>
      <c r="BP112" s="1003"/>
      <c r="BQ112" s="971">
        <v>136554</v>
      </c>
      <c r="BR112" s="972"/>
      <c r="BS112" s="972"/>
      <c r="BT112" s="972"/>
      <c r="BU112" s="972"/>
      <c r="BV112" s="972">
        <v>102265</v>
      </c>
      <c r="BW112" s="972"/>
      <c r="BX112" s="972"/>
      <c r="BY112" s="972"/>
      <c r="BZ112" s="972"/>
      <c r="CA112" s="972">
        <v>52707</v>
      </c>
      <c r="CB112" s="972"/>
      <c r="CC112" s="972"/>
      <c r="CD112" s="972"/>
      <c r="CE112" s="972"/>
      <c r="CF112" s="966">
        <v>1.3</v>
      </c>
      <c r="CG112" s="967"/>
      <c r="CH112" s="967"/>
      <c r="CI112" s="967"/>
      <c r="CJ112" s="967"/>
      <c r="CK112" s="997"/>
      <c r="CL112" s="998"/>
      <c r="CM112" s="968" t="s">
        <v>444</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411</v>
      </c>
      <c r="DH112" s="972"/>
      <c r="DI112" s="972"/>
      <c r="DJ112" s="972"/>
      <c r="DK112" s="972"/>
      <c r="DL112" s="972" t="s">
        <v>411</v>
      </c>
      <c r="DM112" s="972"/>
      <c r="DN112" s="972"/>
      <c r="DO112" s="972"/>
      <c r="DP112" s="972"/>
      <c r="DQ112" s="972" t="s">
        <v>403</v>
      </c>
      <c r="DR112" s="972"/>
      <c r="DS112" s="972"/>
      <c r="DT112" s="972"/>
      <c r="DU112" s="972"/>
      <c r="DV112" s="973" t="s">
        <v>411</v>
      </c>
      <c r="DW112" s="973"/>
      <c r="DX112" s="973"/>
      <c r="DY112" s="973"/>
      <c r="DZ112" s="974"/>
    </row>
    <row r="113" spans="1:130" s="246" customFormat="1" ht="26.25" customHeight="1">
      <c r="A113" s="1006"/>
      <c r="B113" s="1007"/>
      <c r="C113" s="1002" t="s">
        <v>445</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18510</v>
      </c>
      <c r="AB113" s="986"/>
      <c r="AC113" s="986"/>
      <c r="AD113" s="986"/>
      <c r="AE113" s="987"/>
      <c r="AF113" s="988">
        <v>18347</v>
      </c>
      <c r="AG113" s="986"/>
      <c r="AH113" s="986"/>
      <c r="AI113" s="986"/>
      <c r="AJ113" s="987"/>
      <c r="AK113" s="988">
        <v>14544</v>
      </c>
      <c r="AL113" s="986"/>
      <c r="AM113" s="986"/>
      <c r="AN113" s="986"/>
      <c r="AO113" s="987"/>
      <c r="AP113" s="989">
        <v>0.4</v>
      </c>
      <c r="AQ113" s="990"/>
      <c r="AR113" s="990"/>
      <c r="AS113" s="990"/>
      <c r="AT113" s="991"/>
      <c r="AU113" s="952"/>
      <c r="AV113" s="953"/>
      <c r="AW113" s="953"/>
      <c r="AX113" s="953"/>
      <c r="AY113" s="953"/>
      <c r="AZ113" s="1001" t="s">
        <v>446</v>
      </c>
      <c r="BA113" s="1002"/>
      <c r="BB113" s="1002"/>
      <c r="BC113" s="1002"/>
      <c r="BD113" s="1002"/>
      <c r="BE113" s="1002"/>
      <c r="BF113" s="1002"/>
      <c r="BG113" s="1002"/>
      <c r="BH113" s="1002"/>
      <c r="BI113" s="1002"/>
      <c r="BJ113" s="1002"/>
      <c r="BK113" s="1002"/>
      <c r="BL113" s="1002"/>
      <c r="BM113" s="1002"/>
      <c r="BN113" s="1002"/>
      <c r="BO113" s="1002"/>
      <c r="BP113" s="1003"/>
      <c r="BQ113" s="971">
        <v>1819375</v>
      </c>
      <c r="BR113" s="972"/>
      <c r="BS113" s="972"/>
      <c r="BT113" s="972"/>
      <c r="BU113" s="972"/>
      <c r="BV113" s="972">
        <v>1765115</v>
      </c>
      <c r="BW113" s="972"/>
      <c r="BX113" s="972"/>
      <c r="BY113" s="972"/>
      <c r="BZ113" s="972"/>
      <c r="CA113" s="972">
        <v>1605890</v>
      </c>
      <c r="CB113" s="972"/>
      <c r="CC113" s="972"/>
      <c r="CD113" s="972"/>
      <c r="CE113" s="972"/>
      <c r="CF113" s="966">
        <v>39.6</v>
      </c>
      <c r="CG113" s="967"/>
      <c r="CH113" s="967"/>
      <c r="CI113" s="967"/>
      <c r="CJ113" s="967"/>
      <c r="CK113" s="997"/>
      <c r="CL113" s="998"/>
      <c r="CM113" s="968" t="s">
        <v>447</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411</v>
      </c>
      <c r="DH113" s="1011"/>
      <c r="DI113" s="1011"/>
      <c r="DJ113" s="1011"/>
      <c r="DK113" s="1012"/>
      <c r="DL113" s="1013" t="s">
        <v>411</v>
      </c>
      <c r="DM113" s="1011"/>
      <c r="DN113" s="1011"/>
      <c r="DO113" s="1011"/>
      <c r="DP113" s="1012"/>
      <c r="DQ113" s="1013" t="s">
        <v>403</v>
      </c>
      <c r="DR113" s="1011"/>
      <c r="DS113" s="1011"/>
      <c r="DT113" s="1011"/>
      <c r="DU113" s="1012"/>
      <c r="DV113" s="1014" t="s">
        <v>411</v>
      </c>
      <c r="DW113" s="1015"/>
      <c r="DX113" s="1015"/>
      <c r="DY113" s="1015"/>
      <c r="DZ113" s="1016"/>
    </row>
    <row r="114" spans="1:130" s="246" customFormat="1" ht="26.25" customHeight="1">
      <c r="A114" s="1006"/>
      <c r="B114" s="1007"/>
      <c r="C114" s="1002" t="s">
        <v>448</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35256</v>
      </c>
      <c r="AB114" s="1011"/>
      <c r="AC114" s="1011"/>
      <c r="AD114" s="1011"/>
      <c r="AE114" s="1012"/>
      <c r="AF114" s="1013">
        <v>57620</v>
      </c>
      <c r="AG114" s="1011"/>
      <c r="AH114" s="1011"/>
      <c r="AI114" s="1011"/>
      <c r="AJ114" s="1012"/>
      <c r="AK114" s="1013">
        <v>121166</v>
      </c>
      <c r="AL114" s="1011"/>
      <c r="AM114" s="1011"/>
      <c r="AN114" s="1011"/>
      <c r="AO114" s="1012"/>
      <c r="AP114" s="1014">
        <v>3</v>
      </c>
      <c r="AQ114" s="1015"/>
      <c r="AR114" s="1015"/>
      <c r="AS114" s="1015"/>
      <c r="AT114" s="1016"/>
      <c r="AU114" s="952"/>
      <c r="AV114" s="953"/>
      <c r="AW114" s="953"/>
      <c r="AX114" s="953"/>
      <c r="AY114" s="953"/>
      <c r="AZ114" s="1001" t="s">
        <v>449</v>
      </c>
      <c r="BA114" s="1002"/>
      <c r="BB114" s="1002"/>
      <c r="BC114" s="1002"/>
      <c r="BD114" s="1002"/>
      <c r="BE114" s="1002"/>
      <c r="BF114" s="1002"/>
      <c r="BG114" s="1002"/>
      <c r="BH114" s="1002"/>
      <c r="BI114" s="1002"/>
      <c r="BJ114" s="1002"/>
      <c r="BK114" s="1002"/>
      <c r="BL114" s="1002"/>
      <c r="BM114" s="1002"/>
      <c r="BN114" s="1002"/>
      <c r="BO114" s="1002"/>
      <c r="BP114" s="1003"/>
      <c r="BQ114" s="971">
        <v>1602252</v>
      </c>
      <c r="BR114" s="972"/>
      <c r="BS114" s="972"/>
      <c r="BT114" s="972"/>
      <c r="BU114" s="972"/>
      <c r="BV114" s="972">
        <v>1446839</v>
      </c>
      <c r="BW114" s="972"/>
      <c r="BX114" s="972"/>
      <c r="BY114" s="972"/>
      <c r="BZ114" s="972"/>
      <c r="CA114" s="972">
        <v>1381005</v>
      </c>
      <c r="CB114" s="972"/>
      <c r="CC114" s="972"/>
      <c r="CD114" s="972"/>
      <c r="CE114" s="972"/>
      <c r="CF114" s="966">
        <v>34.1</v>
      </c>
      <c r="CG114" s="967"/>
      <c r="CH114" s="967"/>
      <c r="CI114" s="967"/>
      <c r="CJ114" s="967"/>
      <c r="CK114" s="997"/>
      <c r="CL114" s="998"/>
      <c r="CM114" s="968" t="s">
        <v>450</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411</v>
      </c>
      <c r="DH114" s="1011"/>
      <c r="DI114" s="1011"/>
      <c r="DJ114" s="1011"/>
      <c r="DK114" s="1012"/>
      <c r="DL114" s="1013" t="s">
        <v>451</v>
      </c>
      <c r="DM114" s="1011"/>
      <c r="DN114" s="1011"/>
      <c r="DO114" s="1011"/>
      <c r="DP114" s="1012"/>
      <c r="DQ114" s="1013" t="s">
        <v>411</v>
      </c>
      <c r="DR114" s="1011"/>
      <c r="DS114" s="1011"/>
      <c r="DT114" s="1011"/>
      <c r="DU114" s="1012"/>
      <c r="DV114" s="1014" t="s">
        <v>411</v>
      </c>
      <c r="DW114" s="1015"/>
      <c r="DX114" s="1015"/>
      <c r="DY114" s="1015"/>
      <c r="DZ114" s="1016"/>
    </row>
    <row r="115" spans="1:130" s="246" customFormat="1" ht="26.25" customHeight="1">
      <c r="A115" s="1006"/>
      <c r="B115" s="1007"/>
      <c r="C115" s="1002" t="s">
        <v>452</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6496</v>
      </c>
      <c r="AB115" s="986"/>
      <c r="AC115" s="986"/>
      <c r="AD115" s="986"/>
      <c r="AE115" s="987"/>
      <c r="AF115" s="988">
        <v>4294</v>
      </c>
      <c r="AG115" s="986"/>
      <c r="AH115" s="986"/>
      <c r="AI115" s="986"/>
      <c r="AJ115" s="987"/>
      <c r="AK115" s="988">
        <v>2792</v>
      </c>
      <c r="AL115" s="986"/>
      <c r="AM115" s="986"/>
      <c r="AN115" s="986"/>
      <c r="AO115" s="987"/>
      <c r="AP115" s="989">
        <v>0.1</v>
      </c>
      <c r="AQ115" s="990"/>
      <c r="AR115" s="990"/>
      <c r="AS115" s="990"/>
      <c r="AT115" s="991"/>
      <c r="AU115" s="952"/>
      <c r="AV115" s="953"/>
      <c r="AW115" s="953"/>
      <c r="AX115" s="953"/>
      <c r="AY115" s="953"/>
      <c r="AZ115" s="1001" t="s">
        <v>453</v>
      </c>
      <c r="BA115" s="1002"/>
      <c r="BB115" s="1002"/>
      <c r="BC115" s="1002"/>
      <c r="BD115" s="1002"/>
      <c r="BE115" s="1002"/>
      <c r="BF115" s="1002"/>
      <c r="BG115" s="1002"/>
      <c r="BH115" s="1002"/>
      <c r="BI115" s="1002"/>
      <c r="BJ115" s="1002"/>
      <c r="BK115" s="1002"/>
      <c r="BL115" s="1002"/>
      <c r="BM115" s="1002"/>
      <c r="BN115" s="1002"/>
      <c r="BO115" s="1002"/>
      <c r="BP115" s="1003"/>
      <c r="BQ115" s="971" t="s">
        <v>411</v>
      </c>
      <c r="BR115" s="972"/>
      <c r="BS115" s="972"/>
      <c r="BT115" s="972"/>
      <c r="BU115" s="972"/>
      <c r="BV115" s="972" t="s">
        <v>411</v>
      </c>
      <c r="BW115" s="972"/>
      <c r="BX115" s="972"/>
      <c r="BY115" s="972"/>
      <c r="BZ115" s="972"/>
      <c r="CA115" s="972" t="s">
        <v>411</v>
      </c>
      <c r="CB115" s="972"/>
      <c r="CC115" s="972"/>
      <c r="CD115" s="972"/>
      <c r="CE115" s="972"/>
      <c r="CF115" s="966" t="s">
        <v>403</v>
      </c>
      <c r="CG115" s="967"/>
      <c r="CH115" s="967"/>
      <c r="CI115" s="967"/>
      <c r="CJ115" s="967"/>
      <c r="CK115" s="997"/>
      <c r="CL115" s="998"/>
      <c r="CM115" s="1001" t="s">
        <v>454</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207000</v>
      </c>
      <c r="DH115" s="1011"/>
      <c r="DI115" s="1011"/>
      <c r="DJ115" s="1011"/>
      <c r="DK115" s="1012"/>
      <c r="DL115" s="1013">
        <v>207522</v>
      </c>
      <c r="DM115" s="1011"/>
      <c r="DN115" s="1011"/>
      <c r="DO115" s="1011"/>
      <c r="DP115" s="1012"/>
      <c r="DQ115" s="1013">
        <v>208043</v>
      </c>
      <c r="DR115" s="1011"/>
      <c r="DS115" s="1011"/>
      <c r="DT115" s="1011"/>
      <c r="DU115" s="1012"/>
      <c r="DV115" s="1014">
        <v>5.0999999999999996</v>
      </c>
      <c r="DW115" s="1015"/>
      <c r="DX115" s="1015"/>
      <c r="DY115" s="1015"/>
      <c r="DZ115" s="1016"/>
    </row>
    <row r="116" spans="1:130" s="246" customFormat="1" ht="26.25" customHeight="1">
      <c r="A116" s="1008"/>
      <c r="B116" s="1009"/>
      <c r="C116" s="1017" t="s">
        <v>455</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411</v>
      </c>
      <c r="AB116" s="1011"/>
      <c r="AC116" s="1011"/>
      <c r="AD116" s="1011"/>
      <c r="AE116" s="1012"/>
      <c r="AF116" s="1013" t="s">
        <v>411</v>
      </c>
      <c r="AG116" s="1011"/>
      <c r="AH116" s="1011"/>
      <c r="AI116" s="1011"/>
      <c r="AJ116" s="1012"/>
      <c r="AK116" s="1013" t="s">
        <v>403</v>
      </c>
      <c r="AL116" s="1011"/>
      <c r="AM116" s="1011"/>
      <c r="AN116" s="1011"/>
      <c r="AO116" s="1012"/>
      <c r="AP116" s="1014" t="s">
        <v>411</v>
      </c>
      <c r="AQ116" s="1015"/>
      <c r="AR116" s="1015"/>
      <c r="AS116" s="1015"/>
      <c r="AT116" s="1016"/>
      <c r="AU116" s="952"/>
      <c r="AV116" s="953"/>
      <c r="AW116" s="953"/>
      <c r="AX116" s="953"/>
      <c r="AY116" s="953"/>
      <c r="AZ116" s="1019" t="s">
        <v>456</v>
      </c>
      <c r="BA116" s="1020"/>
      <c r="BB116" s="1020"/>
      <c r="BC116" s="1020"/>
      <c r="BD116" s="1020"/>
      <c r="BE116" s="1020"/>
      <c r="BF116" s="1020"/>
      <c r="BG116" s="1020"/>
      <c r="BH116" s="1020"/>
      <c r="BI116" s="1020"/>
      <c r="BJ116" s="1020"/>
      <c r="BK116" s="1020"/>
      <c r="BL116" s="1020"/>
      <c r="BM116" s="1020"/>
      <c r="BN116" s="1020"/>
      <c r="BO116" s="1020"/>
      <c r="BP116" s="1021"/>
      <c r="BQ116" s="971" t="s">
        <v>411</v>
      </c>
      <c r="BR116" s="972"/>
      <c r="BS116" s="972"/>
      <c r="BT116" s="972"/>
      <c r="BU116" s="972"/>
      <c r="BV116" s="972" t="s">
        <v>411</v>
      </c>
      <c r="BW116" s="972"/>
      <c r="BX116" s="972"/>
      <c r="BY116" s="972"/>
      <c r="BZ116" s="972"/>
      <c r="CA116" s="972" t="s">
        <v>411</v>
      </c>
      <c r="CB116" s="972"/>
      <c r="CC116" s="972"/>
      <c r="CD116" s="972"/>
      <c r="CE116" s="972"/>
      <c r="CF116" s="966" t="s">
        <v>411</v>
      </c>
      <c r="CG116" s="967"/>
      <c r="CH116" s="967"/>
      <c r="CI116" s="967"/>
      <c r="CJ116" s="967"/>
      <c r="CK116" s="997"/>
      <c r="CL116" s="998"/>
      <c r="CM116" s="968" t="s">
        <v>457</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411</v>
      </c>
      <c r="DH116" s="1011"/>
      <c r="DI116" s="1011"/>
      <c r="DJ116" s="1011"/>
      <c r="DK116" s="1012"/>
      <c r="DL116" s="1013" t="s">
        <v>411</v>
      </c>
      <c r="DM116" s="1011"/>
      <c r="DN116" s="1011"/>
      <c r="DO116" s="1011"/>
      <c r="DP116" s="1012"/>
      <c r="DQ116" s="1013" t="s">
        <v>411</v>
      </c>
      <c r="DR116" s="1011"/>
      <c r="DS116" s="1011"/>
      <c r="DT116" s="1011"/>
      <c r="DU116" s="1012"/>
      <c r="DV116" s="1014" t="s">
        <v>411</v>
      </c>
      <c r="DW116" s="1015"/>
      <c r="DX116" s="1015"/>
      <c r="DY116" s="1015"/>
      <c r="DZ116" s="1016"/>
    </row>
    <row r="117" spans="1:130" s="246" customFormat="1" ht="26.25" customHeight="1">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458</v>
      </c>
      <c r="Z117" s="938"/>
      <c r="AA117" s="1028">
        <v>924201</v>
      </c>
      <c r="AB117" s="1029"/>
      <c r="AC117" s="1029"/>
      <c r="AD117" s="1029"/>
      <c r="AE117" s="1030"/>
      <c r="AF117" s="1031">
        <v>917629</v>
      </c>
      <c r="AG117" s="1029"/>
      <c r="AH117" s="1029"/>
      <c r="AI117" s="1029"/>
      <c r="AJ117" s="1030"/>
      <c r="AK117" s="1031">
        <v>1042622</v>
      </c>
      <c r="AL117" s="1029"/>
      <c r="AM117" s="1029"/>
      <c r="AN117" s="1029"/>
      <c r="AO117" s="1030"/>
      <c r="AP117" s="1032"/>
      <c r="AQ117" s="1033"/>
      <c r="AR117" s="1033"/>
      <c r="AS117" s="1033"/>
      <c r="AT117" s="1034"/>
      <c r="AU117" s="952"/>
      <c r="AV117" s="953"/>
      <c r="AW117" s="953"/>
      <c r="AX117" s="953"/>
      <c r="AY117" s="953"/>
      <c r="AZ117" s="1019" t="s">
        <v>459</v>
      </c>
      <c r="BA117" s="1020"/>
      <c r="BB117" s="1020"/>
      <c r="BC117" s="1020"/>
      <c r="BD117" s="1020"/>
      <c r="BE117" s="1020"/>
      <c r="BF117" s="1020"/>
      <c r="BG117" s="1020"/>
      <c r="BH117" s="1020"/>
      <c r="BI117" s="1020"/>
      <c r="BJ117" s="1020"/>
      <c r="BK117" s="1020"/>
      <c r="BL117" s="1020"/>
      <c r="BM117" s="1020"/>
      <c r="BN117" s="1020"/>
      <c r="BO117" s="1020"/>
      <c r="BP117" s="1021"/>
      <c r="BQ117" s="971" t="s">
        <v>460</v>
      </c>
      <c r="BR117" s="972"/>
      <c r="BS117" s="972"/>
      <c r="BT117" s="972"/>
      <c r="BU117" s="972"/>
      <c r="BV117" s="972" t="s">
        <v>451</v>
      </c>
      <c r="BW117" s="972"/>
      <c r="BX117" s="972"/>
      <c r="BY117" s="972"/>
      <c r="BZ117" s="972"/>
      <c r="CA117" s="972" t="s">
        <v>411</v>
      </c>
      <c r="CB117" s="972"/>
      <c r="CC117" s="972"/>
      <c r="CD117" s="972"/>
      <c r="CE117" s="972"/>
      <c r="CF117" s="966" t="s">
        <v>460</v>
      </c>
      <c r="CG117" s="967"/>
      <c r="CH117" s="967"/>
      <c r="CI117" s="967"/>
      <c r="CJ117" s="967"/>
      <c r="CK117" s="997"/>
      <c r="CL117" s="998"/>
      <c r="CM117" s="968" t="s">
        <v>461</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460</v>
      </c>
      <c r="DH117" s="1011"/>
      <c r="DI117" s="1011"/>
      <c r="DJ117" s="1011"/>
      <c r="DK117" s="1012"/>
      <c r="DL117" s="1013" t="s">
        <v>411</v>
      </c>
      <c r="DM117" s="1011"/>
      <c r="DN117" s="1011"/>
      <c r="DO117" s="1011"/>
      <c r="DP117" s="1012"/>
      <c r="DQ117" s="1013" t="s">
        <v>411</v>
      </c>
      <c r="DR117" s="1011"/>
      <c r="DS117" s="1011"/>
      <c r="DT117" s="1011"/>
      <c r="DU117" s="1012"/>
      <c r="DV117" s="1014" t="s">
        <v>411</v>
      </c>
      <c r="DW117" s="1015"/>
      <c r="DX117" s="1015"/>
      <c r="DY117" s="1015"/>
      <c r="DZ117" s="1016"/>
    </row>
    <row r="118" spans="1:130" s="246" customFormat="1" ht="26.25" customHeight="1">
      <c r="A118" s="956" t="s">
        <v>432</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430</v>
      </c>
      <c r="AB118" s="937"/>
      <c r="AC118" s="937"/>
      <c r="AD118" s="937"/>
      <c r="AE118" s="938"/>
      <c r="AF118" s="936" t="s">
        <v>306</v>
      </c>
      <c r="AG118" s="937"/>
      <c r="AH118" s="937"/>
      <c r="AI118" s="937"/>
      <c r="AJ118" s="938"/>
      <c r="AK118" s="936" t="s">
        <v>305</v>
      </c>
      <c r="AL118" s="937"/>
      <c r="AM118" s="937"/>
      <c r="AN118" s="937"/>
      <c r="AO118" s="938"/>
      <c r="AP118" s="1023" t="s">
        <v>431</v>
      </c>
      <c r="AQ118" s="1024"/>
      <c r="AR118" s="1024"/>
      <c r="AS118" s="1024"/>
      <c r="AT118" s="1025"/>
      <c r="AU118" s="952"/>
      <c r="AV118" s="953"/>
      <c r="AW118" s="953"/>
      <c r="AX118" s="953"/>
      <c r="AY118" s="953"/>
      <c r="AZ118" s="1026" t="s">
        <v>462</v>
      </c>
      <c r="BA118" s="1017"/>
      <c r="BB118" s="1017"/>
      <c r="BC118" s="1017"/>
      <c r="BD118" s="1017"/>
      <c r="BE118" s="1017"/>
      <c r="BF118" s="1017"/>
      <c r="BG118" s="1017"/>
      <c r="BH118" s="1017"/>
      <c r="BI118" s="1017"/>
      <c r="BJ118" s="1017"/>
      <c r="BK118" s="1017"/>
      <c r="BL118" s="1017"/>
      <c r="BM118" s="1017"/>
      <c r="BN118" s="1017"/>
      <c r="BO118" s="1017"/>
      <c r="BP118" s="1018"/>
      <c r="BQ118" s="1049" t="s">
        <v>411</v>
      </c>
      <c r="BR118" s="1050"/>
      <c r="BS118" s="1050"/>
      <c r="BT118" s="1050"/>
      <c r="BU118" s="1050"/>
      <c r="BV118" s="1050" t="s">
        <v>451</v>
      </c>
      <c r="BW118" s="1050"/>
      <c r="BX118" s="1050"/>
      <c r="BY118" s="1050"/>
      <c r="BZ118" s="1050"/>
      <c r="CA118" s="1050" t="s">
        <v>411</v>
      </c>
      <c r="CB118" s="1050"/>
      <c r="CC118" s="1050"/>
      <c r="CD118" s="1050"/>
      <c r="CE118" s="1050"/>
      <c r="CF118" s="966" t="s">
        <v>403</v>
      </c>
      <c r="CG118" s="967"/>
      <c r="CH118" s="967"/>
      <c r="CI118" s="967"/>
      <c r="CJ118" s="967"/>
      <c r="CK118" s="997"/>
      <c r="CL118" s="998"/>
      <c r="CM118" s="968" t="s">
        <v>463</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451</v>
      </c>
      <c r="DH118" s="1011"/>
      <c r="DI118" s="1011"/>
      <c r="DJ118" s="1011"/>
      <c r="DK118" s="1012"/>
      <c r="DL118" s="1013" t="s">
        <v>451</v>
      </c>
      <c r="DM118" s="1011"/>
      <c r="DN118" s="1011"/>
      <c r="DO118" s="1011"/>
      <c r="DP118" s="1012"/>
      <c r="DQ118" s="1013" t="s">
        <v>451</v>
      </c>
      <c r="DR118" s="1011"/>
      <c r="DS118" s="1011"/>
      <c r="DT118" s="1011"/>
      <c r="DU118" s="1012"/>
      <c r="DV118" s="1014" t="s">
        <v>451</v>
      </c>
      <c r="DW118" s="1015"/>
      <c r="DX118" s="1015"/>
      <c r="DY118" s="1015"/>
      <c r="DZ118" s="1016"/>
    </row>
    <row r="119" spans="1:130" s="246" customFormat="1" ht="26.25" customHeight="1">
      <c r="A119" s="1110" t="s">
        <v>435</v>
      </c>
      <c r="B119" s="996"/>
      <c r="C119" s="975" t="s">
        <v>436</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451</v>
      </c>
      <c r="AB119" s="944"/>
      <c r="AC119" s="944"/>
      <c r="AD119" s="944"/>
      <c r="AE119" s="945"/>
      <c r="AF119" s="946" t="s">
        <v>451</v>
      </c>
      <c r="AG119" s="944"/>
      <c r="AH119" s="944"/>
      <c r="AI119" s="944"/>
      <c r="AJ119" s="945"/>
      <c r="AK119" s="946" t="s">
        <v>451</v>
      </c>
      <c r="AL119" s="944"/>
      <c r="AM119" s="944"/>
      <c r="AN119" s="944"/>
      <c r="AO119" s="945"/>
      <c r="AP119" s="947" t="s">
        <v>451</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464</v>
      </c>
      <c r="BP119" s="1058"/>
      <c r="BQ119" s="1049">
        <v>13335580</v>
      </c>
      <c r="BR119" s="1050"/>
      <c r="BS119" s="1050"/>
      <c r="BT119" s="1050"/>
      <c r="BU119" s="1050"/>
      <c r="BV119" s="1050">
        <v>13205319</v>
      </c>
      <c r="BW119" s="1050"/>
      <c r="BX119" s="1050"/>
      <c r="BY119" s="1050"/>
      <c r="BZ119" s="1050"/>
      <c r="CA119" s="1050">
        <v>13562195</v>
      </c>
      <c r="CB119" s="1050"/>
      <c r="CC119" s="1050"/>
      <c r="CD119" s="1050"/>
      <c r="CE119" s="1050"/>
      <c r="CF119" s="1051"/>
      <c r="CG119" s="1052"/>
      <c r="CH119" s="1052"/>
      <c r="CI119" s="1052"/>
      <c r="CJ119" s="1053"/>
      <c r="CK119" s="999"/>
      <c r="CL119" s="1000"/>
      <c r="CM119" s="1054" t="s">
        <v>465</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14494</v>
      </c>
      <c r="DH119" s="1036"/>
      <c r="DI119" s="1036"/>
      <c r="DJ119" s="1036"/>
      <c r="DK119" s="1037"/>
      <c r="DL119" s="1035">
        <v>10434</v>
      </c>
      <c r="DM119" s="1036"/>
      <c r="DN119" s="1036"/>
      <c r="DO119" s="1036"/>
      <c r="DP119" s="1037"/>
      <c r="DQ119" s="1035">
        <v>7815</v>
      </c>
      <c r="DR119" s="1036"/>
      <c r="DS119" s="1036"/>
      <c r="DT119" s="1036"/>
      <c r="DU119" s="1037"/>
      <c r="DV119" s="1038">
        <v>0.2</v>
      </c>
      <c r="DW119" s="1039"/>
      <c r="DX119" s="1039"/>
      <c r="DY119" s="1039"/>
      <c r="DZ119" s="1040"/>
    </row>
    <row r="120" spans="1:130" s="246" customFormat="1" ht="26.25" customHeight="1">
      <c r="A120" s="1111"/>
      <c r="B120" s="998"/>
      <c r="C120" s="968" t="s">
        <v>440</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403</v>
      </c>
      <c r="AB120" s="1011"/>
      <c r="AC120" s="1011"/>
      <c r="AD120" s="1011"/>
      <c r="AE120" s="1012"/>
      <c r="AF120" s="1013" t="s">
        <v>403</v>
      </c>
      <c r="AG120" s="1011"/>
      <c r="AH120" s="1011"/>
      <c r="AI120" s="1011"/>
      <c r="AJ120" s="1012"/>
      <c r="AK120" s="1013" t="s">
        <v>403</v>
      </c>
      <c r="AL120" s="1011"/>
      <c r="AM120" s="1011"/>
      <c r="AN120" s="1011"/>
      <c r="AO120" s="1012"/>
      <c r="AP120" s="1014" t="s">
        <v>403</v>
      </c>
      <c r="AQ120" s="1015"/>
      <c r="AR120" s="1015"/>
      <c r="AS120" s="1015"/>
      <c r="AT120" s="1016"/>
      <c r="AU120" s="1041" t="s">
        <v>466</v>
      </c>
      <c r="AV120" s="1042"/>
      <c r="AW120" s="1042"/>
      <c r="AX120" s="1042"/>
      <c r="AY120" s="1043"/>
      <c r="AZ120" s="992" t="s">
        <v>467</v>
      </c>
      <c r="BA120" s="941"/>
      <c r="BB120" s="941"/>
      <c r="BC120" s="941"/>
      <c r="BD120" s="941"/>
      <c r="BE120" s="941"/>
      <c r="BF120" s="941"/>
      <c r="BG120" s="941"/>
      <c r="BH120" s="941"/>
      <c r="BI120" s="941"/>
      <c r="BJ120" s="941"/>
      <c r="BK120" s="941"/>
      <c r="BL120" s="941"/>
      <c r="BM120" s="941"/>
      <c r="BN120" s="941"/>
      <c r="BO120" s="941"/>
      <c r="BP120" s="942"/>
      <c r="BQ120" s="978">
        <v>3478993</v>
      </c>
      <c r="BR120" s="979"/>
      <c r="BS120" s="979"/>
      <c r="BT120" s="979"/>
      <c r="BU120" s="979"/>
      <c r="BV120" s="979">
        <v>3611475</v>
      </c>
      <c r="BW120" s="979"/>
      <c r="BX120" s="979"/>
      <c r="BY120" s="979"/>
      <c r="BZ120" s="979"/>
      <c r="CA120" s="979">
        <v>3585822</v>
      </c>
      <c r="CB120" s="979"/>
      <c r="CC120" s="979"/>
      <c r="CD120" s="979"/>
      <c r="CE120" s="979"/>
      <c r="CF120" s="993">
        <v>88.5</v>
      </c>
      <c r="CG120" s="994"/>
      <c r="CH120" s="994"/>
      <c r="CI120" s="994"/>
      <c r="CJ120" s="994"/>
      <c r="CK120" s="1059" t="s">
        <v>468</v>
      </c>
      <c r="CL120" s="1060"/>
      <c r="CM120" s="1060"/>
      <c r="CN120" s="1060"/>
      <c r="CO120" s="1061"/>
      <c r="CP120" s="1067" t="s">
        <v>407</v>
      </c>
      <c r="CQ120" s="1068"/>
      <c r="CR120" s="1068"/>
      <c r="CS120" s="1068"/>
      <c r="CT120" s="1068"/>
      <c r="CU120" s="1068"/>
      <c r="CV120" s="1068"/>
      <c r="CW120" s="1068"/>
      <c r="CX120" s="1068"/>
      <c r="CY120" s="1068"/>
      <c r="CZ120" s="1068"/>
      <c r="DA120" s="1068"/>
      <c r="DB120" s="1068"/>
      <c r="DC120" s="1068"/>
      <c r="DD120" s="1068"/>
      <c r="DE120" s="1068"/>
      <c r="DF120" s="1069"/>
      <c r="DG120" s="978">
        <v>75745</v>
      </c>
      <c r="DH120" s="979"/>
      <c r="DI120" s="979"/>
      <c r="DJ120" s="979"/>
      <c r="DK120" s="979"/>
      <c r="DL120" s="979">
        <v>64484</v>
      </c>
      <c r="DM120" s="979"/>
      <c r="DN120" s="979"/>
      <c r="DO120" s="979"/>
      <c r="DP120" s="979"/>
      <c r="DQ120" s="979">
        <v>52707</v>
      </c>
      <c r="DR120" s="979"/>
      <c r="DS120" s="979"/>
      <c r="DT120" s="979"/>
      <c r="DU120" s="979"/>
      <c r="DV120" s="980">
        <v>1.3</v>
      </c>
      <c r="DW120" s="980"/>
      <c r="DX120" s="980"/>
      <c r="DY120" s="980"/>
      <c r="DZ120" s="981"/>
    </row>
    <row r="121" spans="1:130" s="246" customFormat="1" ht="26.25" customHeight="1">
      <c r="A121" s="1111"/>
      <c r="B121" s="998"/>
      <c r="C121" s="1019" t="s">
        <v>469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403</v>
      </c>
      <c r="AB121" s="1011"/>
      <c r="AC121" s="1011"/>
      <c r="AD121" s="1011"/>
      <c r="AE121" s="1012"/>
      <c r="AF121" s="1013" t="s">
        <v>403</v>
      </c>
      <c r="AG121" s="1011"/>
      <c r="AH121" s="1011"/>
      <c r="AI121" s="1011"/>
      <c r="AJ121" s="1012"/>
      <c r="AK121" s="1013" t="s">
        <v>403</v>
      </c>
      <c r="AL121" s="1011"/>
      <c r="AM121" s="1011"/>
      <c r="AN121" s="1011"/>
      <c r="AO121" s="1012"/>
      <c r="AP121" s="1014" t="s">
        <v>403</v>
      </c>
      <c r="AQ121" s="1015"/>
      <c r="AR121" s="1015"/>
      <c r="AS121" s="1015"/>
      <c r="AT121" s="1016"/>
      <c r="AU121" s="1044"/>
      <c r="AV121" s="1045"/>
      <c r="AW121" s="1045"/>
      <c r="AX121" s="1045"/>
      <c r="AY121" s="1046"/>
      <c r="AZ121" s="1001" t="s">
        <v>470</v>
      </c>
      <c r="BA121" s="1002"/>
      <c r="BB121" s="1002"/>
      <c r="BC121" s="1002"/>
      <c r="BD121" s="1002"/>
      <c r="BE121" s="1002"/>
      <c r="BF121" s="1002"/>
      <c r="BG121" s="1002"/>
      <c r="BH121" s="1002"/>
      <c r="BI121" s="1002"/>
      <c r="BJ121" s="1002"/>
      <c r="BK121" s="1002"/>
      <c r="BL121" s="1002"/>
      <c r="BM121" s="1002"/>
      <c r="BN121" s="1002"/>
      <c r="BO121" s="1002"/>
      <c r="BP121" s="1003"/>
      <c r="BQ121" s="971">
        <v>128390</v>
      </c>
      <c r="BR121" s="972"/>
      <c r="BS121" s="972"/>
      <c r="BT121" s="972"/>
      <c r="BU121" s="972"/>
      <c r="BV121" s="972">
        <v>188719</v>
      </c>
      <c r="BW121" s="972"/>
      <c r="BX121" s="972"/>
      <c r="BY121" s="972"/>
      <c r="BZ121" s="972"/>
      <c r="CA121" s="972">
        <v>331780</v>
      </c>
      <c r="CB121" s="972"/>
      <c r="CC121" s="972"/>
      <c r="CD121" s="972"/>
      <c r="CE121" s="972"/>
      <c r="CF121" s="966">
        <v>8.1999999999999993</v>
      </c>
      <c r="CG121" s="967"/>
      <c r="CH121" s="967"/>
      <c r="CI121" s="967"/>
      <c r="CJ121" s="967"/>
      <c r="CK121" s="1062"/>
      <c r="CL121" s="1063"/>
      <c r="CM121" s="1063"/>
      <c r="CN121" s="1063"/>
      <c r="CO121" s="1064"/>
      <c r="CP121" s="1072" t="s">
        <v>471</v>
      </c>
      <c r="CQ121" s="1073"/>
      <c r="CR121" s="1073"/>
      <c r="CS121" s="1073"/>
      <c r="CT121" s="1073"/>
      <c r="CU121" s="1073"/>
      <c r="CV121" s="1073"/>
      <c r="CW121" s="1073"/>
      <c r="CX121" s="1073"/>
      <c r="CY121" s="1073"/>
      <c r="CZ121" s="1073"/>
      <c r="DA121" s="1073"/>
      <c r="DB121" s="1073"/>
      <c r="DC121" s="1073"/>
      <c r="DD121" s="1073"/>
      <c r="DE121" s="1073"/>
      <c r="DF121" s="1074"/>
      <c r="DG121" s="971" t="s">
        <v>403</v>
      </c>
      <c r="DH121" s="972"/>
      <c r="DI121" s="972"/>
      <c r="DJ121" s="972"/>
      <c r="DK121" s="972"/>
      <c r="DL121" s="972" t="s">
        <v>403</v>
      </c>
      <c r="DM121" s="972"/>
      <c r="DN121" s="972"/>
      <c r="DO121" s="972"/>
      <c r="DP121" s="972"/>
      <c r="DQ121" s="972" t="s">
        <v>451</v>
      </c>
      <c r="DR121" s="972"/>
      <c r="DS121" s="972"/>
      <c r="DT121" s="972"/>
      <c r="DU121" s="972"/>
      <c r="DV121" s="973" t="s">
        <v>403</v>
      </c>
      <c r="DW121" s="973"/>
      <c r="DX121" s="973"/>
      <c r="DY121" s="973"/>
      <c r="DZ121" s="974"/>
    </row>
    <row r="122" spans="1:130" s="246" customFormat="1" ht="26.25" customHeight="1">
      <c r="A122" s="1111"/>
      <c r="B122" s="998"/>
      <c r="C122" s="968" t="s">
        <v>450</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403</v>
      </c>
      <c r="AB122" s="1011"/>
      <c r="AC122" s="1011"/>
      <c r="AD122" s="1011"/>
      <c r="AE122" s="1012"/>
      <c r="AF122" s="1013" t="s">
        <v>403</v>
      </c>
      <c r="AG122" s="1011"/>
      <c r="AH122" s="1011"/>
      <c r="AI122" s="1011"/>
      <c r="AJ122" s="1012"/>
      <c r="AK122" s="1013" t="s">
        <v>403</v>
      </c>
      <c r="AL122" s="1011"/>
      <c r="AM122" s="1011"/>
      <c r="AN122" s="1011"/>
      <c r="AO122" s="1012"/>
      <c r="AP122" s="1014" t="s">
        <v>403</v>
      </c>
      <c r="AQ122" s="1015"/>
      <c r="AR122" s="1015"/>
      <c r="AS122" s="1015"/>
      <c r="AT122" s="1016"/>
      <c r="AU122" s="1044"/>
      <c r="AV122" s="1045"/>
      <c r="AW122" s="1045"/>
      <c r="AX122" s="1045"/>
      <c r="AY122" s="1046"/>
      <c r="AZ122" s="1026" t="s">
        <v>472</v>
      </c>
      <c r="BA122" s="1017"/>
      <c r="BB122" s="1017"/>
      <c r="BC122" s="1017"/>
      <c r="BD122" s="1017"/>
      <c r="BE122" s="1017"/>
      <c r="BF122" s="1017"/>
      <c r="BG122" s="1017"/>
      <c r="BH122" s="1017"/>
      <c r="BI122" s="1017"/>
      <c r="BJ122" s="1017"/>
      <c r="BK122" s="1017"/>
      <c r="BL122" s="1017"/>
      <c r="BM122" s="1017"/>
      <c r="BN122" s="1017"/>
      <c r="BO122" s="1017"/>
      <c r="BP122" s="1018"/>
      <c r="BQ122" s="1049">
        <v>8431811</v>
      </c>
      <c r="BR122" s="1050"/>
      <c r="BS122" s="1050"/>
      <c r="BT122" s="1050"/>
      <c r="BU122" s="1050"/>
      <c r="BV122" s="1050">
        <v>8402940</v>
      </c>
      <c r="BW122" s="1050"/>
      <c r="BX122" s="1050"/>
      <c r="BY122" s="1050"/>
      <c r="BZ122" s="1050"/>
      <c r="CA122" s="1050">
        <v>8426570</v>
      </c>
      <c r="CB122" s="1050"/>
      <c r="CC122" s="1050"/>
      <c r="CD122" s="1050"/>
      <c r="CE122" s="1050"/>
      <c r="CF122" s="1070">
        <v>208</v>
      </c>
      <c r="CG122" s="1071"/>
      <c r="CH122" s="1071"/>
      <c r="CI122" s="1071"/>
      <c r="CJ122" s="1071"/>
      <c r="CK122" s="1062"/>
      <c r="CL122" s="1063"/>
      <c r="CM122" s="1063"/>
      <c r="CN122" s="1063"/>
      <c r="CO122" s="1064"/>
      <c r="CP122" s="1072" t="s">
        <v>473</v>
      </c>
      <c r="CQ122" s="1073"/>
      <c r="CR122" s="1073"/>
      <c r="CS122" s="1073"/>
      <c r="CT122" s="1073"/>
      <c r="CU122" s="1073"/>
      <c r="CV122" s="1073"/>
      <c r="CW122" s="1073"/>
      <c r="CX122" s="1073"/>
      <c r="CY122" s="1073"/>
      <c r="CZ122" s="1073"/>
      <c r="DA122" s="1073"/>
      <c r="DB122" s="1073"/>
      <c r="DC122" s="1073"/>
      <c r="DD122" s="1073"/>
      <c r="DE122" s="1073"/>
      <c r="DF122" s="1074"/>
      <c r="DG122" s="971" t="s">
        <v>460</v>
      </c>
      <c r="DH122" s="972"/>
      <c r="DI122" s="972"/>
      <c r="DJ122" s="972"/>
      <c r="DK122" s="972"/>
      <c r="DL122" s="972" t="s">
        <v>460</v>
      </c>
      <c r="DM122" s="972"/>
      <c r="DN122" s="972"/>
      <c r="DO122" s="972"/>
      <c r="DP122" s="972"/>
      <c r="DQ122" s="972" t="s">
        <v>403</v>
      </c>
      <c r="DR122" s="972"/>
      <c r="DS122" s="972"/>
      <c r="DT122" s="972"/>
      <c r="DU122" s="972"/>
      <c r="DV122" s="973" t="s">
        <v>460</v>
      </c>
      <c r="DW122" s="973"/>
      <c r="DX122" s="973"/>
      <c r="DY122" s="973"/>
      <c r="DZ122" s="974"/>
    </row>
    <row r="123" spans="1:130" s="246" customFormat="1" ht="26.25" customHeight="1">
      <c r="A123" s="1111"/>
      <c r="B123" s="998"/>
      <c r="C123" s="968" t="s">
        <v>457</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403</v>
      </c>
      <c r="AB123" s="1011"/>
      <c r="AC123" s="1011"/>
      <c r="AD123" s="1011"/>
      <c r="AE123" s="1012"/>
      <c r="AF123" s="1013" t="s">
        <v>460</v>
      </c>
      <c r="AG123" s="1011"/>
      <c r="AH123" s="1011"/>
      <c r="AI123" s="1011"/>
      <c r="AJ123" s="1012"/>
      <c r="AK123" s="1013" t="s">
        <v>460</v>
      </c>
      <c r="AL123" s="1011"/>
      <c r="AM123" s="1011"/>
      <c r="AN123" s="1011"/>
      <c r="AO123" s="1012"/>
      <c r="AP123" s="1014" t="s">
        <v>460</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474</v>
      </c>
      <c r="BP123" s="1058"/>
      <c r="BQ123" s="1117">
        <v>12039194</v>
      </c>
      <c r="BR123" s="1118"/>
      <c r="BS123" s="1118"/>
      <c r="BT123" s="1118"/>
      <c r="BU123" s="1118"/>
      <c r="BV123" s="1118">
        <v>12203134</v>
      </c>
      <c r="BW123" s="1118"/>
      <c r="BX123" s="1118"/>
      <c r="BY123" s="1118"/>
      <c r="BZ123" s="1118"/>
      <c r="CA123" s="1118">
        <v>12344172</v>
      </c>
      <c r="CB123" s="1118"/>
      <c r="CC123" s="1118"/>
      <c r="CD123" s="1118"/>
      <c r="CE123" s="1118"/>
      <c r="CF123" s="1051"/>
      <c r="CG123" s="1052"/>
      <c r="CH123" s="1052"/>
      <c r="CI123" s="1052"/>
      <c r="CJ123" s="1053"/>
      <c r="CK123" s="1062"/>
      <c r="CL123" s="1063"/>
      <c r="CM123" s="1063"/>
      <c r="CN123" s="1063"/>
      <c r="CO123" s="1064"/>
      <c r="CP123" s="1072" t="s">
        <v>404</v>
      </c>
      <c r="CQ123" s="1073"/>
      <c r="CR123" s="1073"/>
      <c r="CS123" s="1073"/>
      <c r="CT123" s="1073"/>
      <c r="CU123" s="1073"/>
      <c r="CV123" s="1073"/>
      <c r="CW123" s="1073"/>
      <c r="CX123" s="1073"/>
      <c r="CY123" s="1073"/>
      <c r="CZ123" s="1073"/>
      <c r="DA123" s="1073"/>
      <c r="DB123" s="1073"/>
      <c r="DC123" s="1073"/>
      <c r="DD123" s="1073"/>
      <c r="DE123" s="1073"/>
      <c r="DF123" s="1074"/>
      <c r="DG123" s="1010" t="s">
        <v>403</v>
      </c>
      <c r="DH123" s="1011"/>
      <c r="DI123" s="1011"/>
      <c r="DJ123" s="1011"/>
      <c r="DK123" s="1012"/>
      <c r="DL123" s="1013" t="s">
        <v>403</v>
      </c>
      <c r="DM123" s="1011"/>
      <c r="DN123" s="1011"/>
      <c r="DO123" s="1011"/>
      <c r="DP123" s="1012"/>
      <c r="DQ123" s="1013" t="s">
        <v>405</v>
      </c>
      <c r="DR123" s="1011"/>
      <c r="DS123" s="1011"/>
      <c r="DT123" s="1011"/>
      <c r="DU123" s="1012"/>
      <c r="DV123" s="1014" t="s">
        <v>475</v>
      </c>
      <c r="DW123" s="1015"/>
      <c r="DX123" s="1015"/>
      <c r="DY123" s="1015"/>
      <c r="DZ123" s="1016"/>
    </row>
    <row r="124" spans="1:130" s="246" customFormat="1" ht="26.25" customHeight="1" thickBot="1">
      <c r="A124" s="1111"/>
      <c r="B124" s="998"/>
      <c r="C124" s="968" t="s">
        <v>461</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405</v>
      </c>
      <c r="AB124" s="1011"/>
      <c r="AC124" s="1011"/>
      <c r="AD124" s="1011"/>
      <c r="AE124" s="1012"/>
      <c r="AF124" s="1013" t="s">
        <v>403</v>
      </c>
      <c r="AG124" s="1011"/>
      <c r="AH124" s="1011"/>
      <c r="AI124" s="1011"/>
      <c r="AJ124" s="1012"/>
      <c r="AK124" s="1013" t="s">
        <v>476</v>
      </c>
      <c r="AL124" s="1011"/>
      <c r="AM124" s="1011"/>
      <c r="AN124" s="1011"/>
      <c r="AO124" s="1012"/>
      <c r="AP124" s="1014" t="s">
        <v>405</v>
      </c>
      <c r="AQ124" s="1015"/>
      <c r="AR124" s="1015"/>
      <c r="AS124" s="1015"/>
      <c r="AT124" s="1016"/>
      <c r="AU124" s="1113" t="s">
        <v>477</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31.8</v>
      </c>
      <c r="BR124" s="1080"/>
      <c r="BS124" s="1080"/>
      <c r="BT124" s="1080"/>
      <c r="BU124" s="1080"/>
      <c r="BV124" s="1080">
        <v>24.9</v>
      </c>
      <c r="BW124" s="1080"/>
      <c r="BX124" s="1080"/>
      <c r="BY124" s="1080"/>
      <c r="BZ124" s="1080"/>
      <c r="CA124" s="1080">
        <v>30</v>
      </c>
      <c r="CB124" s="1080"/>
      <c r="CC124" s="1080"/>
      <c r="CD124" s="1080"/>
      <c r="CE124" s="1080"/>
      <c r="CF124" s="1081"/>
      <c r="CG124" s="1082"/>
      <c r="CH124" s="1082"/>
      <c r="CI124" s="1082"/>
      <c r="CJ124" s="1083"/>
      <c r="CK124" s="1065"/>
      <c r="CL124" s="1065"/>
      <c r="CM124" s="1065"/>
      <c r="CN124" s="1065"/>
      <c r="CO124" s="1066"/>
      <c r="CP124" s="1072" t="s">
        <v>478</v>
      </c>
      <c r="CQ124" s="1073"/>
      <c r="CR124" s="1073"/>
      <c r="CS124" s="1073"/>
      <c r="CT124" s="1073"/>
      <c r="CU124" s="1073"/>
      <c r="CV124" s="1073"/>
      <c r="CW124" s="1073"/>
      <c r="CX124" s="1073"/>
      <c r="CY124" s="1073"/>
      <c r="CZ124" s="1073"/>
      <c r="DA124" s="1073"/>
      <c r="DB124" s="1073"/>
      <c r="DC124" s="1073"/>
      <c r="DD124" s="1073"/>
      <c r="DE124" s="1073"/>
      <c r="DF124" s="1074"/>
      <c r="DG124" s="1057">
        <v>60809</v>
      </c>
      <c r="DH124" s="1036"/>
      <c r="DI124" s="1036"/>
      <c r="DJ124" s="1036"/>
      <c r="DK124" s="1037"/>
      <c r="DL124" s="1035">
        <v>37781</v>
      </c>
      <c r="DM124" s="1036"/>
      <c r="DN124" s="1036"/>
      <c r="DO124" s="1036"/>
      <c r="DP124" s="1037"/>
      <c r="DQ124" s="1035" t="s">
        <v>403</v>
      </c>
      <c r="DR124" s="1036"/>
      <c r="DS124" s="1036"/>
      <c r="DT124" s="1036"/>
      <c r="DU124" s="1037"/>
      <c r="DV124" s="1038" t="s">
        <v>479</v>
      </c>
      <c r="DW124" s="1039"/>
      <c r="DX124" s="1039"/>
      <c r="DY124" s="1039"/>
      <c r="DZ124" s="1040"/>
    </row>
    <row r="125" spans="1:130" s="246" customFormat="1" ht="26.25" customHeight="1">
      <c r="A125" s="1111"/>
      <c r="B125" s="998"/>
      <c r="C125" s="968" t="s">
        <v>463</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475</v>
      </c>
      <c r="AB125" s="1011"/>
      <c r="AC125" s="1011"/>
      <c r="AD125" s="1011"/>
      <c r="AE125" s="1012"/>
      <c r="AF125" s="1013" t="s">
        <v>405</v>
      </c>
      <c r="AG125" s="1011"/>
      <c r="AH125" s="1011"/>
      <c r="AI125" s="1011"/>
      <c r="AJ125" s="1012"/>
      <c r="AK125" s="1013" t="s">
        <v>403</v>
      </c>
      <c r="AL125" s="1011"/>
      <c r="AM125" s="1011"/>
      <c r="AN125" s="1011"/>
      <c r="AO125" s="1012"/>
      <c r="AP125" s="1014" t="s">
        <v>475</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480</v>
      </c>
      <c r="CL125" s="1060"/>
      <c r="CM125" s="1060"/>
      <c r="CN125" s="1060"/>
      <c r="CO125" s="1061"/>
      <c r="CP125" s="992" t="s">
        <v>481</v>
      </c>
      <c r="CQ125" s="941"/>
      <c r="CR125" s="941"/>
      <c r="CS125" s="941"/>
      <c r="CT125" s="941"/>
      <c r="CU125" s="941"/>
      <c r="CV125" s="941"/>
      <c r="CW125" s="941"/>
      <c r="CX125" s="941"/>
      <c r="CY125" s="941"/>
      <c r="CZ125" s="941"/>
      <c r="DA125" s="941"/>
      <c r="DB125" s="941"/>
      <c r="DC125" s="941"/>
      <c r="DD125" s="941"/>
      <c r="DE125" s="941"/>
      <c r="DF125" s="942"/>
      <c r="DG125" s="978" t="s">
        <v>403</v>
      </c>
      <c r="DH125" s="979"/>
      <c r="DI125" s="979"/>
      <c r="DJ125" s="979"/>
      <c r="DK125" s="979"/>
      <c r="DL125" s="979" t="s">
        <v>405</v>
      </c>
      <c r="DM125" s="979"/>
      <c r="DN125" s="979"/>
      <c r="DO125" s="979"/>
      <c r="DP125" s="979"/>
      <c r="DQ125" s="979" t="s">
        <v>403</v>
      </c>
      <c r="DR125" s="979"/>
      <c r="DS125" s="979"/>
      <c r="DT125" s="979"/>
      <c r="DU125" s="979"/>
      <c r="DV125" s="980" t="s">
        <v>475</v>
      </c>
      <c r="DW125" s="980"/>
      <c r="DX125" s="980"/>
      <c r="DY125" s="980"/>
      <c r="DZ125" s="981"/>
    </row>
    <row r="126" spans="1:130" s="246" customFormat="1" ht="26.25" customHeight="1" thickBot="1">
      <c r="A126" s="1111"/>
      <c r="B126" s="998"/>
      <c r="C126" s="968" t="s">
        <v>465</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6167</v>
      </c>
      <c r="AB126" s="1011"/>
      <c r="AC126" s="1011"/>
      <c r="AD126" s="1011"/>
      <c r="AE126" s="1012"/>
      <c r="AF126" s="1013">
        <v>4061</v>
      </c>
      <c r="AG126" s="1011"/>
      <c r="AH126" s="1011"/>
      <c r="AI126" s="1011"/>
      <c r="AJ126" s="1012"/>
      <c r="AK126" s="1013">
        <v>2618</v>
      </c>
      <c r="AL126" s="1011"/>
      <c r="AM126" s="1011"/>
      <c r="AN126" s="1011"/>
      <c r="AO126" s="1012"/>
      <c r="AP126" s="1014">
        <v>0.1</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482</v>
      </c>
      <c r="CQ126" s="1002"/>
      <c r="CR126" s="1002"/>
      <c r="CS126" s="1002"/>
      <c r="CT126" s="1002"/>
      <c r="CU126" s="1002"/>
      <c r="CV126" s="1002"/>
      <c r="CW126" s="1002"/>
      <c r="CX126" s="1002"/>
      <c r="CY126" s="1002"/>
      <c r="CZ126" s="1002"/>
      <c r="DA126" s="1002"/>
      <c r="DB126" s="1002"/>
      <c r="DC126" s="1002"/>
      <c r="DD126" s="1002"/>
      <c r="DE126" s="1002"/>
      <c r="DF126" s="1003"/>
      <c r="DG126" s="971" t="s">
        <v>405</v>
      </c>
      <c r="DH126" s="972"/>
      <c r="DI126" s="972"/>
      <c r="DJ126" s="972"/>
      <c r="DK126" s="972"/>
      <c r="DL126" s="972" t="s">
        <v>405</v>
      </c>
      <c r="DM126" s="972"/>
      <c r="DN126" s="972"/>
      <c r="DO126" s="972"/>
      <c r="DP126" s="972"/>
      <c r="DQ126" s="972" t="s">
        <v>483</v>
      </c>
      <c r="DR126" s="972"/>
      <c r="DS126" s="972"/>
      <c r="DT126" s="972"/>
      <c r="DU126" s="972"/>
      <c r="DV126" s="973" t="s">
        <v>479</v>
      </c>
      <c r="DW126" s="973"/>
      <c r="DX126" s="973"/>
      <c r="DY126" s="973"/>
      <c r="DZ126" s="974"/>
    </row>
    <row r="127" spans="1:130" s="246" customFormat="1" ht="26.25" customHeight="1">
      <c r="A127" s="1112"/>
      <c r="B127" s="1000"/>
      <c r="C127" s="1054" t="s">
        <v>484</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329</v>
      </c>
      <c r="AB127" s="1011"/>
      <c r="AC127" s="1011"/>
      <c r="AD127" s="1011"/>
      <c r="AE127" s="1012"/>
      <c r="AF127" s="1013">
        <v>233</v>
      </c>
      <c r="AG127" s="1011"/>
      <c r="AH127" s="1011"/>
      <c r="AI127" s="1011"/>
      <c r="AJ127" s="1012"/>
      <c r="AK127" s="1013">
        <v>174</v>
      </c>
      <c r="AL127" s="1011"/>
      <c r="AM127" s="1011"/>
      <c r="AN127" s="1011"/>
      <c r="AO127" s="1012"/>
      <c r="AP127" s="1014">
        <v>0</v>
      </c>
      <c r="AQ127" s="1015"/>
      <c r="AR127" s="1015"/>
      <c r="AS127" s="1015"/>
      <c r="AT127" s="1016"/>
      <c r="AU127" s="282"/>
      <c r="AV127" s="282"/>
      <c r="AW127" s="282"/>
      <c r="AX127" s="1084" t="s">
        <v>485</v>
      </c>
      <c r="AY127" s="1085"/>
      <c r="AZ127" s="1085"/>
      <c r="BA127" s="1085"/>
      <c r="BB127" s="1085"/>
      <c r="BC127" s="1085"/>
      <c r="BD127" s="1085"/>
      <c r="BE127" s="1086"/>
      <c r="BF127" s="1087" t="s">
        <v>486</v>
      </c>
      <c r="BG127" s="1085"/>
      <c r="BH127" s="1085"/>
      <c r="BI127" s="1085"/>
      <c r="BJ127" s="1085"/>
      <c r="BK127" s="1085"/>
      <c r="BL127" s="1086"/>
      <c r="BM127" s="1087" t="s">
        <v>487</v>
      </c>
      <c r="BN127" s="1085"/>
      <c r="BO127" s="1085"/>
      <c r="BP127" s="1085"/>
      <c r="BQ127" s="1085"/>
      <c r="BR127" s="1085"/>
      <c r="BS127" s="1086"/>
      <c r="BT127" s="1087" t="s">
        <v>488</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489</v>
      </c>
      <c r="CQ127" s="1002"/>
      <c r="CR127" s="1002"/>
      <c r="CS127" s="1002"/>
      <c r="CT127" s="1002"/>
      <c r="CU127" s="1002"/>
      <c r="CV127" s="1002"/>
      <c r="CW127" s="1002"/>
      <c r="CX127" s="1002"/>
      <c r="CY127" s="1002"/>
      <c r="CZ127" s="1002"/>
      <c r="DA127" s="1002"/>
      <c r="DB127" s="1002"/>
      <c r="DC127" s="1002"/>
      <c r="DD127" s="1002"/>
      <c r="DE127" s="1002"/>
      <c r="DF127" s="1003"/>
      <c r="DG127" s="971" t="s">
        <v>405</v>
      </c>
      <c r="DH127" s="972"/>
      <c r="DI127" s="972"/>
      <c r="DJ127" s="972"/>
      <c r="DK127" s="972"/>
      <c r="DL127" s="972" t="s">
        <v>479</v>
      </c>
      <c r="DM127" s="972"/>
      <c r="DN127" s="972"/>
      <c r="DO127" s="972"/>
      <c r="DP127" s="972"/>
      <c r="DQ127" s="972" t="s">
        <v>403</v>
      </c>
      <c r="DR127" s="972"/>
      <c r="DS127" s="972"/>
      <c r="DT127" s="972"/>
      <c r="DU127" s="972"/>
      <c r="DV127" s="973" t="s">
        <v>483</v>
      </c>
      <c r="DW127" s="973"/>
      <c r="DX127" s="973"/>
      <c r="DY127" s="973"/>
      <c r="DZ127" s="974"/>
    </row>
    <row r="128" spans="1:130" s="246" customFormat="1" ht="26.25" customHeight="1" thickBot="1">
      <c r="A128" s="1095" t="s">
        <v>490</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491</v>
      </c>
      <c r="X128" s="1097"/>
      <c r="Y128" s="1097"/>
      <c r="Z128" s="1098"/>
      <c r="AA128" s="1099">
        <v>16018</v>
      </c>
      <c r="AB128" s="1100"/>
      <c r="AC128" s="1100"/>
      <c r="AD128" s="1100"/>
      <c r="AE128" s="1101"/>
      <c r="AF128" s="1102">
        <v>15667</v>
      </c>
      <c r="AG128" s="1100"/>
      <c r="AH128" s="1100"/>
      <c r="AI128" s="1100"/>
      <c r="AJ128" s="1101"/>
      <c r="AK128" s="1102">
        <v>15864</v>
      </c>
      <c r="AL128" s="1100"/>
      <c r="AM128" s="1100"/>
      <c r="AN128" s="1100"/>
      <c r="AO128" s="1101"/>
      <c r="AP128" s="1103"/>
      <c r="AQ128" s="1104"/>
      <c r="AR128" s="1104"/>
      <c r="AS128" s="1104"/>
      <c r="AT128" s="1105"/>
      <c r="AU128" s="282"/>
      <c r="AV128" s="282"/>
      <c r="AW128" s="282"/>
      <c r="AX128" s="940" t="s">
        <v>492</v>
      </c>
      <c r="AY128" s="941"/>
      <c r="AZ128" s="941"/>
      <c r="BA128" s="941"/>
      <c r="BB128" s="941"/>
      <c r="BC128" s="941"/>
      <c r="BD128" s="941"/>
      <c r="BE128" s="942"/>
      <c r="BF128" s="1106" t="s">
        <v>405</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493</v>
      </c>
      <c r="CQ128" s="1089"/>
      <c r="CR128" s="1089"/>
      <c r="CS128" s="1089"/>
      <c r="CT128" s="1089"/>
      <c r="CU128" s="1089"/>
      <c r="CV128" s="1089"/>
      <c r="CW128" s="1089"/>
      <c r="CX128" s="1089"/>
      <c r="CY128" s="1089"/>
      <c r="CZ128" s="1089"/>
      <c r="DA128" s="1089"/>
      <c r="DB128" s="1089"/>
      <c r="DC128" s="1089"/>
      <c r="DD128" s="1089"/>
      <c r="DE128" s="1089"/>
      <c r="DF128" s="1090"/>
      <c r="DG128" s="1091" t="s">
        <v>403</v>
      </c>
      <c r="DH128" s="1092"/>
      <c r="DI128" s="1092"/>
      <c r="DJ128" s="1092"/>
      <c r="DK128" s="1092"/>
      <c r="DL128" s="1092" t="s">
        <v>403</v>
      </c>
      <c r="DM128" s="1092"/>
      <c r="DN128" s="1092"/>
      <c r="DO128" s="1092"/>
      <c r="DP128" s="1092"/>
      <c r="DQ128" s="1092" t="s">
        <v>403</v>
      </c>
      <c r="DR128" s="1092"/>
      <c r="DS128" s="1092"/>
      <c r="DT128" s="1092"/>
      <c r="DU128" s="1092"/>
      <c r="DV128" s="1093" t="s">
        <v>405</v>
      </c>
      <c r="DW128" s="1093"/>
      <c r="DX128" s="1093"/>
      <c r="DY128" s="1093"/>
      <c r="DZ128" s="1094"/>
    </row>
    <row r="129" spans="1:131" s="246" customFormat="1" ht="26.25" customHeight="1">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494</v>
      </c>
      <c r="X129" s="1126"/>
      <c r="Y129" s="1126"/>
      <c r="Z129" s="1127"/>
      <c r="AA129" s="1010">
        <v>4712488</v>
      </c>
      <c r="AB129" s="1011"/>
      <c r="AC129" s="1011"/>
      <c r="AD129" s="1011"/>
      <c r="AE129" s="1012"/>
      <c r="AF129" s="1013">
        <v>4658384</v>
      </c>
      <c r="AG129" s="1011"/>
      <c r="AH129" s="1011"/>
      <c r="AI129" s="1011"/>
      <c r="AJ129" s="1012"/>
      <c r="AK129" s="1013">
        <v>4744149</v>
      </c>
      <c r="AL129" s="1011"/>
      <c r="AM129" s="1011"/>
      <c r="AN129" s="1011"/>
      <c r="AO129" s="1012"/>
      <c r="AP129" s="1128"/>
      <c r="AQ129" s="1129"/>
      <c r="AR129" s="1129"/>
      <c r="AS129" s="1129"/>
      <c r="AT129" s="1130"/>
      <c r="AU129" s="284"/>
      <c r="AV129" s="284"/>
      <c r="AW129" s="284"/>
      <c r="AX129" s="1119" t="s">
        <v>495</v>
      </c>
      <c r="AY129" s="1002"/>
      <c r="AZ129" s="1002"/>
      <c r="BA129" s="1002"/>
      <c r="BB129" s="1002"/>
      <c r="BC129" s="1002"/>
      <c r="BD129" s="1002"/>
      <c r="BE129" s="1003"/>
      <c r="BF129" s="1120" t="s">
        <v>405</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496</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497</v>
      </c>
      <c r="X130" s="1126"/>
      <c r="Y130" s="1126"/>
      <c r="Z130" s="1127"/>
      <c r="AA130" s="1010">
        <v>645009</v>
      </c>
      <c r="AB130" s="1011"/>
      <c r="AC130" s="1011"/>
      <c r="AD130" s="1011"/>
      <c r="AE130" s="1012"/>
      <c r="AF130" s="1013">
        <v>635879</v>
      </c>
      <c r="AG130" s="1011"/>
      <c r="AH130" s="1011"/>
      <c r="AI130" s="1011"/>
      <c r="AJ130" s="1012"/>
      <c r="AK130" s="1013">
        <v>692488</v>
      </c>
      <c r="AL130" s="1011"/>
      <c r="AM130" s="1011"/>
      <c r="AN130" s="1011"/>
      <c r="AO130" s="1012"/>
      <c r="AP130" s="1128"/>
      <c r="AQ130" s="1129"/>
      <c r="AR130" s="1129"/>
      <c r="AS130" s="1129"/>
      <c r="AT130" s="1130"/>
      <c r="AU130" s="284"/>
      <c r="AV130" s="284"/>
      <c r="AW130" s="284"/>
      <c r="AX130" s="1119" t="s">
        <v>498</v>
      </c>
      <c r="AY130" s="1002"/>
      <c r="AZ130" s="1002"/>
      <c r="BA130" s="1002"/>
      <c r="BB130" s="1002"/>
      <c r="BC130" s="1002"/>
      <c r="BD130" s="1002"/>
      <c r="BE130" s="1003"/>
      <c r="BF130" s="1156">
        <v>7.1</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499</v>
      </c>
      <c r="X131" s="1164"/>
      <c r="Y131" s="1164"/>
      <c r="Z131" s="1165"/>
      <c r="AA131" s="1057">
        <v>4067479</v>
      </c>
      <c r="AB131" s="1036"/>
      <c r="AC131" s="1036"/>
      <c r="AD131" s="1036"/>
      <c r="AE131" s="1037"/>
      <c r="AF131" s="1035">
        <v>4022505</v>
      </c>
      <c r="AG131" s="1036"/>
      <c r="AH131" s="1036"/>
      <c r="AI131" s="1036"/>
      <c r="AJ131" s="1037"/>
      <c r="AK131" s="1035">
        <v>4051661</v>
      </c>
      <c r="AL131" s="1036"/>
      <c r="AM131" s="1036"/>
      <c r="AN131" s="1036"/>
      <c r="AO131" s="1037"/>
      <c r="AP131" s="1166"/>
      <c r="AQ131" s="1167"/>
      <c r="AR131" s="1167"/>
      <c r="AS131" s="1167"/>
      <c r="AT131" s="1168"/>
      <c r="AU131" s="284"/>
      <c r="AV131" s="284"/>
      <c r="AW131" s="284"/>
      <c r="AX131" s="1138" t="s">
        <v>500</v>
      </c>
      <c r="AY131" s="1089"/>
      <c r="AZ131" s="1089"/>
      <c r="BA131" s="1089"/>
      <c r="BB131" s="1089"/>
      <c r="BC131" s="1089"/>
      <c r="BD131" s="1089"/>
      <c r="BE131" s="1090"/>
      <c r="BF131" s="1139">
        <v>30</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501</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502</v>
      </c>
      <c r="W132" s="1149"/>
      <c r="X132" s="1149"/>
      <c r="Y132" s="1149"/>
      <c r="Z132" s="1150"/>
      <c r="AA132" s="1151">
        <v>6.470199354</v>
      </c>
      <c r="AB132" s="1152"/>
      <c r="AC132" s="1152"/>
      <c r="AD132" s="1152"/>
      <c r="AE132" s="1153"/>
      <c r="AF132" s="1154">
        <v>6.6148581540000002</v>
      </c>
      <c r="AG132" s="1152"/>
      <c r="AH132" s="1152"/>
      <c r="AI132" s="1152"/>
      <c r="AJ132" s="1153"/>
      <c r="AK132" s="1154">
        <v>8.2501966479999993</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503</v>
      </c>
      <c r="W133" s="1132"/>
      <c r="X133" s="1132"/>
      <c r="Y133" s="1132"/>
      <c r="Z133" s="1133"/>
      <c r="AA133" s="1134">
        <v>6.5</v>
      </c>
      <c r="AB133" s="1135"/>
      <c r="AC133" s="1135"/>
      <c r="AD133" s="1135"/>
      <c r="AE133" s="1136"/>
      <c r="AF133" s="1134">
        <v>6.4</v>
      </c>
      <c r="AG133" s="1135"/>
      <c r="AH133" s="1135"/>
      <c r="AI133" s="1135"/>
      <c r="AJ133" s="1136"/>
      <c r="AK133" s="1134">
        <v>7.1</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FwgDrPdoqFqfCI6TDIzfTsl80DVx2Rsg6ipgVvssOVcQ6Yzt4Dl48G2+REv8fVhkJYRFwiYeI4QAITwlKiQ4PA==" saltValue="RB3+qg6KXXfAsm9reAYU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w25Cx3vejnnuPZPJP4ojtmSWWj/ANf32I8NLZF2Kg64oaYahOLAlU7EEdGmubszDGqXZB7tHDvY51ZLB6/MlDg==" saltValue="lBlFyfZJ6+sBISI04fWs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6sPBY6wHWHvPa80htWaYmF0IJko9FGMBuwaiiUpq5ha3zck7VQdpZ/2NNeV0RtNzZPFnsxCewePvQ/wbCIFCA==" saltValue="iYsJx4u0smU+nCq7admL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507</v>
      </c>
      <c r="AP7" s="303"/>
      <c r="AQ7" s="304" t="s">
        <v>508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509</v>
      </c>
      <c r="AQ8" s="310" t="s">
        <v>510</v>
      </c>
      <c r="AR8" s="311" t="s">
        <v>511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512</v>
      </c>
      <c r="AL9" s="1175"/>
      <c r="AM9" s="1175"/>
      <c r="AN9" s="1176"/>
      <c r="AO9" s="312">
        <v>1140334</v>
      </c>
      <c r="AP9" s="312">
        <v>81662</v>
      </c>
      <c r="AQ9" s="313">
        <v>89955</v>
      </c>
      <c r="AR9" s="314">
        <v>-9.1999999999999993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513</v>
      </c>
      <c r="AL10" s="1175"/>
      <c r="AM10" s="1175"/>
      <c r="AN10" s="1176"/>
      <c r="AO10" s="315">
        <v>240266</v>
      </c>
      <c r="AP10" s="315">
        <v>17206</v>
      </c>
      <c r="AQ10" s="316">
        <v>10661</v>
      </c>
      <c r="AR10" s="317">
        <v>61.4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514</v>
      </c>
      <c r="AL11" s="1175"/>
      <c r="AM11" s="1175"/>
      <c r="AN11" s="1176"/>
      <c r="AO11" s="315">
        <v>320783</v>
      </c>
      <c r="AP11" s="315">
        <v>22972</v>
      </c>
      <c r="AQ11" s="316">
        <v>13679</v>
      </c>
      <c r="AR11" s="317">
        <v>67.900000000000006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515</v>
      </c>
      <c r="AL12" s="1175"/>
      <c r="AM12" s="1175"/>
      <c r="AN12" s="1176"/>
      <c r="AO12" s="315">
        <v>47878</v>
      </c>
      <c r="AP12" s="315">
        <v>3429</v>
      </c>
      <c r="AQ12" s="316">
        <v>972</v>
      </c>
      <c r="AR12" s="317">
        <v>252.8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516</v>
      </c>
      <c r="AL13" s="1175"/>
      <c r="AM13" s="1175"/>
      <c r="AN13" s="1176"/>
      <c r="AO13" s="315" t="s">
        <v>517</v>
      </c>
      <c r="AP13" s="315" t="s">
        <v>517</v>
      </c>
      <c r="AQ13" s="316">
        <v>32</v>
      </c>
      <c r="AR13" s="317" t="s">
        <v>517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518</v>
      </c>
      <c r="AL14" s="1175"/>
      <c r="AM14" s="1175"/>
      <c r="AN14" s="1176"/>
      <c r="AO14" s="315">
        <v>72114</v>
      </c>
      <c r="AP14" s="315">
        <v>5164</v>
      </c>
      <c r="AQ14" s="316">
        <v>4100</v>
      </c>
      <c r="AR14" s="317">
        <v>26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519</v>
      </c>
      <c r="AL15" s="1175"/>
      <c r="AM15" s="1175"/>
      <c r="AN15" s="1176"/>
      <c r="AO15" s="315">
        <v>26761</v>
      </c>
      <c r="AP15" s="315">
        <v>1916</v>
      </c>
      <c r="AQ15" s="316">
        <v>1979</v>
      </c>
      <c r="AR15" s="317">
        <v>-3.2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520</v>
      </c>
      <c r="AL16" s="1178"/>
      <c r="AM16" s="1178"/>
      <c r="AN16" s="1179"/>
      <c r="AO16" s="315">
        <v>-192524</v>
      </c>
      <c r="AP16" s="315">
        <v>-13787</v>
      </c>
      <c r="AQ16" s="316">
        <v>-8950</v>
      </c>
      <c r="AR16" s="317">
        <v>54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1655612</v>
      </c>
      <c r="AP17" s="315">
        <v>118563</v>
      </c>
      <c r="AQ17" s="316">
        <v>112428</v>
      </c>
      <c r="AR17" s="317">
        <v>5.5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525</v>
      </c>
      <c r="AL21" s="1170"/>
      <c r="AM21" s="1170"/>
      <c r="AN21" s="1171"/>
      <c r="AO21" s="327">
        <v>9.17</v>
      </c>
      <c r="AP21" s="328">
        <v>10.34</v>
      </c>
      <c r="AQ21" s="329">
        <v>-1.17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526</v>
      </c>
      <c r="AL22" s="1170"/>
      <c r="AM22" s="1170"/>
      <c r="AN22" s="1171"/>
      <c r="AO22" s="332">
        <v>93.4</v>
      </c>
      <c r="AP22" s="333">
        <v>96.7</v>
      </c>
      <c r="AQ22" s="334">
        <v>-3.3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507</v>
      </c>
      <c r="AP30" s="303"/>
      <c r="AQ30" s="304" t="s">
        <v>508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509</v>
      </c>
      <c r="AQ31" s="310" t="s">
        <v>510</v>
      </c>
      <c r="AR31" s="311" t="s">
        <v>511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530</v>
      </c>
      <c r="AL32" s="1186"/>
      <c r="AM32" s="1186"/>
      <c r="AN32" s="1187"/>
      <c r="AO32" s="342">
        <v>904120</v>
      </c>
      <c r="AP32" s="342">
        <v>64746</v>
      </c>
      <c r="AQ32" s="343">
        <v>52443</v>
      </c>
      <c r="AR32" s="344">
        <v>23.5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531</v>
      </c>
      <c r="AL33" s="1186"/>
      <c r="AM33" s="1186"/>
      <c r="AN33" s="1187"/>
      <c r="AO33" s="342" t="s">
        <v>517</v>
      </c>
      <c r="AP33" s="342" t="s">
        <v>517</v>
      </c>
      <c r="AQ33" s="343" t="s">
        <v>517</v>
      </c>
      <c r="AR33" s="344" t="s">
        <v>517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532</v>
      </c>
      <c r="AL34" s="1186"/>
      <c r="AM34" s="1186"/>
      <c r="AN34" s="1187"/>
      <c r="AO34" s="342" t="s">
        <v>517</v>
      </c>
      <c r="AP34" s="342" t="s">
        <v>517</v>
      </c>
      <c r="AQ34" s="343" t="s">
        <v>517</v>
      </c>
      <c r="AR34" s="344" t="s">
        <v>517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533</v>
      </c>
      <c r="AL35" s="1186"/>
      <c r="AM35" s="1186"/>
      <c r="AN35" s="1187"/>
      <c r="AO35" s="342">
        <v>14544</v>
      </c>
      <c r="AP35" s="342">
        <v>1042</v>
      </c>
      <c r="AQ35" s="343">
        <v>14640</v>
      </c>
      <c r="AR35" s="344">
        <v>-92.9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534</v>
      </c>
      <c r="AL36" s="1186"/>
      <c r="AM36" s="1186"/>
      <c r="AN36" s="1187"/>
      <c r="AO36" s="342">
        <v>121166</v>
      </c>
      <c r="AP36" s="342">
        <v>8677</v>
      </c>
      <c r="AQ36" s="343">
        <v>3738</v>
      </c>
      <c r="AR36" s="344">
        <v>132.1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535</v>
      </c>
      <c r="AL37" s="1186"/>
      <c r="AM37" s="1186"/>
      <c r="AN37" s="1187"/>
      <c r="AO37" s="342">
        <v>2792</v>
      </c>
      <c r="AP37" s="342">
        <v>200</v>
      </c>
      <c r="AQ37" s="343">
        <v>1128</v>
      </c>
      <c r="AR37" s="344">
        <v>-82.3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536</v>
      </c>
      <c r="AL38" s="1189"/>
      <c r="AM38" s="1189"/>
      <c r="AN38" s="1190"/>
      <c r="AO38" s="345" t="s">
        <v>517</v>
      </c>
      <c r="AP38" s="345" t="s">
        <v>517</v>
      </c>
      <c r="AQ38" s="346">
        <v>7</v>
      </c>
      <c r="AR38" s="334" t="s">
        <v>517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537</v>
      </c>
      <c r="AL39" s="1189"/>
      <c r="AM39" s="1189"/>
      <c r="AN39" s="1190"/>
      <c r="AO39" s="342">
        <v>-15864</v>
      </c>
      <c r="AP39" s="342">
        <v>-1136</v>
      </c>
      <c r="AQ39" s="343">
        <v>-2426</v>
      </c>
      <c r="AR39" s="344">
        <v>-53.2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538</v>
      </c>
      <c r="AL40" s="1186"/>
      <c r="AM40" s="1186"/>
      <c r="AN40" s="1187"/>
      <c r="AO40" s="342">
        <v>-692488</v>
      </c>
      <c r="AP40" s="342">
        <v>-49591</v>
      </c>
      <c r="AQ40" s="343">
        <v>-48318</v>
      </c>
      <c r="AR40" s="344">
        <v>2.6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300</v>
      </c>
      <c r="AL41" s="1192"/>
      <c r="AM41" s="1192"/>
      <c r="AN41" s="1193"/>
      <c r="AO41" s="342">
        <v>334270</v>
      </c>
      <c r="AP41" s="342">
        <v>23938</v>
      </c>
      <c r="AQ41" s="343">
        <v>21212</v>
      </c>
      <c r="AR41" s="344">
        <v>12.9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507</v>
      </c>
      <c r="AN49" s="1182" t="s">
        <v>542</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543</v>
      </c>
      <c r="AO50" s="359" t="s">
        <v>544</v>
      </c>
      <c r="AP50" s="360" t="s">
        <v>545</v>
      </c>
      <c r="AQ50" s="361" t="s">
        <v>546</v>
      </c>
      <c r="AR50" s="362" t="s">
        <v>547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1950970</v>
      </c>
      <c r="AN51" s="364">
        <v>130073</v>
      </c>
      <c r="AO51" s="365">
        <v>1.1000000000000001</v>
      </c>
      <c r="AP51" s="366">
        <v>85205</v>
      </c>
      <c r="AQ51" s="367">
        <v>14.5</v>
      </c>
      <c r="AR51" s="368">
        <v>-13.4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628818</v>
      </c>
      <c r="AN52" s="372">
        <v>41924</v>
      </c>
      <c r="AO52" s="373">
        <v>33.5</v>
      </c>
      <c r="AP52" s="374">
        <v>38847</v>
      </c>
      <c r="AQ52" s="375">
        <v>13.7</v>
      </c>
      <c r="AR52" s="376">
        <v>19.8</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902911</v>
      </c>
      <c r="AN53" s="364">
        <v>61331</v>
      </c>
      <c r="AO53" s="365">
        <v>-52.8</v>
      </c>
      <c r="AP53" s="366">
        <v>75972</v>
      </c>
      <c r="AQ53" s="367">
        <v>-10.8</v>
      </c>
      <c r="AR53" s="368">
        <v>-42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333363</v>
      </c>
      <c r="AN54" s="372">
        <v>22644</v>
      </c>
      <c r="AO54" s="373">
        <v>-46</v>
      </c>
      <c r="AP54" s="374">
        <v>40712</v>
      </c>
      <c r="AQ54" s="375">
        <v>4.8</v>
      </c>
      <c r="AR54" s="376">
        <v>-50.8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1057447</v>
      </c>
      <c r="AN55" s="364">
        <v>72907</v>
      </c>
      <c r="AO55" s="365">
        <v>18.899999999999999</v>
      </c>
      <c r="AP55" s="366">
        <v>79466</v>
      </c>
      <c r="AQ55" s="367">
        <v>4.5999999999999996</v>
      </c>
      <c r="AR55" s="368">
        <v>14.3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468831</v>
      </c>
      <c r="AN56" s="372">
        <v>32324</v>
      </c>
      <c r="AO56" s="373">
        <v>42.7</v>
      </c>
      <c r="AP56" s="374">
        <v>44645</v>
      </c>
      <c r="AQ56" s="375">
        <v>9.6999999999999993</v>
      </c>
      <c r="AR56" s="376">
        <v>33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1313292</v>
      </c>
      <c r="AN57" s="364">
        <v>92401</v>
      </c>
      <c r="AO57" s="365">
        <v>26.7</v>
      </c>
      <c r="AP57" s="366">
        <v>90072</v>
      </c>
      <c r="AQ57" s="367">
        <v>13.3</v>
      </c>
      <c r="AR57" s="368">
        <v>13.4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583586</v>
      </c>
      <c r="AN58" s="372">
        <v>41060</v>
      </c>
      <c r="AO58" s="373">
        <v>27</v>
      </c>
      <c r="AP58" s="374">
        <v>46083</v>
      </c>
      <c r="AQ58" s="375">
        <v>3.2</v>
      </c>
      <c r="AR58" s="376">
        <v>23.8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1643706</v>
      </c>
      <c r="AN59" s="364">
        <v>117710</v>
      </c>
      <c r="AO59" s="365">
        <v>27.4</v>
      </c>
      <c r="AP59" s="366">
        <v>88328</v>
      </c>
      <c r="AQ59" s="367">
        <v>-1.9</v>
      </c>
      <c r="AR59" s="368">
        <v>29.3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699369</v>
      </c>
      <c r="AN60" s="372">
        <v>50084</v>
      </c>
      <c r="AO60" s="373">
        <v>22</v>
      </c>
      <c r="AP60" s="374">
        <v>49013</v>
      </c>
      <c r="AQ60" s="375">
        <v>6.4</v>
      </c>
      <c r="AR60" s="376">
        <v>15.6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1373665</v>
      </c>
      <c r="AN61" s="379">
        <v>94884</v>
      </c>
      <c r="AO61" s="380">
        <v>4.3</v>
      </c>
      <c r="AP61" s="381">
        <v>83809</v>
      </c>
      <c r="AQ61" s="382">
        <v>3.9</v>
      </c>
      <c r="AR61" s="368">
        <v>0.4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542793</v>
      </c>
      <c r="AN62" s="372">
        <v>37607</v>
      </c>
      <c r="AO62" s="373">
        <v>15.8</v>
      </c>
      <c r="AP62" s="374">
        <v>43860</v>
      </c>
      <c r="AQ62" s="375">
        <v>7.6</v>
      </c>
      <c r="AR62" s="376">
        <v>8.1999999999999993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iGfzjquEDK9Bjo8HhqJyfRm30qPdZbM8pwgN/RWUI0yueWiHTpXtHuUzCxPJCVJIDrFRJk5wBNR8b/uLunKCsg==" saltValue="eOLVTAOSYtOEVE2VSITT9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FawoyEDiEHhey69GhVbVEbjkhRXyAmcQap6K0qGX7N92U0FeMfnWomqYvq8i0asbolDGI1YvJHvQfMu1WxSFA==" saltValue="feoPiziHCwpBFqDlwA1F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Ye07PzUyvxCKRI6LBqwc7q+d44hVoglDQkTQ4NUnC5RH+E1/+O8c4rUJNKtt+nl+SyIlSxZTjKU4/VKU1GDzA==" saltValue="1P9EqUbezZhdJ1RU9Dfr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94" t="s">
        <v>3</v>
      </c>
      <c r="D47" s="1194"/>
      <c r="E47" s="1195"/>
      <c r="F47" s="11">
        <v>45.95</v>
      </c>
      <c r="G47" s="12">
        <v>47.48</v>
      </c>
      <c r="H47" s="12">
        <v>53.26</v>
      </c>
      <c r="I47" s="12">
        <v>53.85</v>
      </c>
      <c r="J47" s="13">
        <v>49.49</v>
      </c>
    </row>
    <row r="48" spans="2:10" ht="57.75" customHeight="1">
      <c r="B48" s="14"/>
      <c r="C48" s="1196" t="s">
        <v>4</v>
      </c>
      <c r="D48" s="1196"/>
      <c r="E48" s="1197"/>
      <c r="F48" s="15">
        <v>7.33</v>
      </c>
      <c r="G48" s="16">
        <v>10.34</v>
      </c>
      <c r="H48" s="16">
        <v>9.2100000000000009</v>
      </c>
      <c r="I48" s="16">
        <v>10.130000000000001</v>
      </c>
      <c r="J48" s="17">
        <v>10.89</v>
      </c>
    </row>
    <row r="49" spans="2:10" ht="57.75" customHeight="1" thickBot="1">
      <c r="B49" s="18"/>
      <c r="C49" s="1198" t="s">
        <v>5</v>
      </c>
      <c r="D49" s="1198"/>
      <c r="E49" s="1199"/>
      <c r="F49" s="19" t="s">
        <v>563</v>
      </c>
      <c r="G49" s="20">
        <v>3.4</v>
      </c>
      <c r="H49" s="20" t="s">
        <v>564</v>
      </c>
      <c r="I49" s="20" t="s">
        <v>565</v>
      </c>
      <c r="J49" s="21" t="s">
        <v>566</v>
      </c>
    </row>
    <row r="50" spans="2:10" ht="13.5" customHeight="1"/>
    <row r="51" spans="2:10" ht="13.5" hidden="1" customHeight="1"/>
    <row r="52" spans="2:10" ht="13.5" hidden="1" customHeight="1"/>
    <row r="53" spans="2:10" ht="13.5" hidden="1" customHeight="1"/>
  </sheetData>
  <sheetProtection algorithmName="SHA-512" hashValue="rzCZkBYgS9z7Rqamjxe29gHt/5E+V9pZV7niFk6uOOiOX+GI1Gs5FRLTr7ESsaa6rwfhsNyYXrnnhhMJqh41yw==" saltValue="8ciJsQetyaaar5fq3C1K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2020-03-05T10:07:52Z</cp:lastPrinted>
  <dcterms:created xsi:type="dcterms:W3CDTF">2020-02-10T05:35:46Z</dcterms:created>
  <dcterms:modified xsi:type="dcterms:W3CDTF">2020-03-06T08:12:51Z</dcterms:modified>
  <cp:category/>
</cp:coreProperties>
</file>